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Jirka\Doma\_Vsestary\Aktivity pro obec\Poplatky\"/>
    </mc:Choice>
  </mc:AlternateContent>
  <xr:revisionPtr revIDLastSave="0" documentId="13_ncr:1_{98D970F5-0079-4B7F-AB63-8261B701B8C4}" xr6:coauthVersionLast="45" xr6:coauthVersionMax="45" xr10:uidLastSave="{00000000-0000-0000-0000-000000000000}"/>
  <workbookProtection workbookAlgorithmName="SHA-512" workbookHashValue="8xVCbJhKHWA9tpt/M00qrPKUXLCyieEH7HcoesqHk30vZzdGMc9d+fv3oGl2bZ5RoHeL+l1ufpVTwesteyNswA==" workbookSaltValue="zH7Iqer5dQxlNz/39XKTHQ==" workbookSpinCount="100000" lockStructure="1"/>
  <bookViews>
    <workbookView xWindow="-120" yWindow="-120" windowWidth="24240" windowHeight="13740" tabRatio="907" xr2:uid="{00000000-000D-0000-FFFF-FFFF00000000}"/>
  </bookViews>
  <sheets>
    <sheet name="Výpočet" sheetId="1" r:id="rId1"/>
    <sheet name="Zvíře" sheetId="10" state="hidden" r:id="rId2"/>
    <sheet name="Odpad nemovitosti" sheetId="2" state="hidden" r:id="rId3"/>
    <sheet name="Odpad rekrea" sheetId="9" state="hidden" r:id="rId4"/>
    <sheet name="Bioodpad" sheetId="12" state="hidden" r:id="rId5"/>
    <sheet name="Hřbitov" sheetId="11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1" l="1"/>
  <c r="C40" i="1" l="1"/>
  <c r="B50" i="1" l="1"/>
  <c r="C52" i="1" l="1"/>
  <c r="D52" i="1" s="1"/>
  <c r="C21" i="11"/>
  <c r="C8" i="1" l="1"/>
  <c r="D59" i="1" l="1"/>
  <c r="B21" i="11"/>
  <c r="C20" i="11"/>
  <c r="B20" i="11"/>
  <c r="B59" i="1"/>
  <c r="B57" i="1"/>
  <c r="C32" i="1"/>
  <c r="D32" i="1" s="1"/>
  <c r="D57" i="1" s="1"/>
  <c r="B58" i="1"/>
  <c r="D42" i="1"/>
  <c r="D58" i="1" s="1"/>
  <c r="C22" i="12"/>
  <c r="B22" i="12"/>
  <c r="H24" i="1"/>
  <c r="I24" i="1" s="1"/>
  <c r="C24" i="1"/>
  <c r="D24" i="1" s="1"/>
  <c r="C18" i="1"/>
  <c r="D18" i="1" s="1"/>
  <c r="D10" i="1"/>
  <c r="D55" i="1" s="1"/>
  <c r="B56" i="1"/>
  <c r="B55" i="1"/>
  <c r="B23" i="10"/>
  <c r="B22" i="10"/>
  <c r="C22" i="10"/>
  <c r="B23" i="9"/>
  <c r="B22" i="9"/>
  <c r="C22" i="9"/>
  <c r="C24" i="2"/>
  <c r="C23" i="2"/>
  <c r="C22" i="2"/>
  <c r="B24" i="2"/>
  <c r="B23" i="2"/>
  <c r="B22" i="2"/>
  <c r="C6" i="10"/>
  <c r="D56" i="1" l="1"/>
  <c r="D61" i="1" s="1"/>
</calcChain>
</file>

<file path=xl/sharedStrings.xml><?xml version="1.0" encoding="utf-8"?>
<sst xmlns="http://schemas.openxmlformats.org/spreadsheetml/2006/main" count="117" uniqueCount="72">
  <si>
    <t>110 l/120 l</t>
  </si>
  <si>
    <t>1x týdně</t>
  </si>
  <si>
    <t>1x za 14 dnů</t>
  </si>
  <si>
    <t>240 l</t>
  </si>
  <si>
    <t>Kontejner 1100 l</t>
  </si>
  <si>
    <t>Kombinovaný (1x týdně zima, 1x za 14 dnů léto)</t>
  </si>
  <si>
    <t>Variabilní symbol</t>
  </si>
  <si>
    <t>1337XXX</t>
  </si>
  <si>
    <t>Variabilní symbol:</t>
  </si>
  <si>
    <t>1341XXX</t>
  </si>
  <si>
    <t>Občan</t>
  </si>
  <si>
    <t>Pes</t>
  </si>
  <si>
    <t>Poplatek činí:</t>
  </si>
  <si>
    <t>Nelze</t>
  </si>
  <si>
    <t>Objem sběrné nádoby / Frekvence</t>
  </si>
  <si>
    <t>1. popelnice nemovitosti</t>
  </si>
  <si>
    <t>Další popelnice nemovitosti</t>
  </si>
  <si>
    <t>1. popelnice rekrea</t>
  </si>
  <si>
    <t>Bez popelnice - spol. kontejner</t>
  </si>
  <si>
    <t>Zvíře</t>
  </si>
  <si>
    <t>Poplatek zvíře</t>
  </si>
  <si>
    <t>Další zvíře</t>
  </si>
  <si>
    <t>Poplatek hřbitov</t>
  </si>
  <si>
    <t>Místo</t>
  </si>
  <si>
    <t>Data</t>
  </si>
  <si>
    <t>Vyberte</t>
  </si>
  <si>
    <t>Velikost popelnice:</t>
  </si>
  <si>
    <t>Frekvence:</t>
  </si>
  <si>
    <t>O této velikosti:</t>
  </si>
  <si>
    <t>S touto frekvencí:</t>
  </si>
  <si>
    <t>Počet dalších popelnic:</t>
  </si>
  <si>
    <t>Zvíře:</t>
  </si>
  <si>
    <t>Typ poplatku:</t>
  </si>
  <si>
    <t>Standardní</t>
  </si>
  <si>
    <t>Počet :</t>
  </si>
  <si>
    <t>Celkové shrnutí</t>
  </si>
  <si>
    <t>Poplatek bioodpad</t>
  </si>
  <si>
    <t>Položka:</t>
  </si>
  <si>
    <t>Celkem k úhradě:</t>
  </si>
  <si>
    <t>420566369/0800</t>
  </si>
  <si>
    <t>Převeďte částku na účet obce:</t>
  </si>
  <si>
    <t>Text u platby:</t>
  </si>
  <si>
    <r>
      <t xml:space="preserve">Jméno Příjmení + účel platby
</t>
    </r>
    <r>
      <rPr>
        <i/>
        <sz val="11"/>
        <color theme="1"/>
        <rFont val="Calibri"/>
        <family val="2"/>
        <charset val="238"/>
        <scheme val="minor"/>
      </rPr>
      <t>např: Jiří Macháček, popelnice 1x14 dní + pes.</t>
    </r>
  </si>
  <si>
    <r>
      <t xml:space="preserve">popelnice: 1337XXX
pes: 1341XXX 
popelnice+pes: 1337XXX
jiné: XXX
</t>
    </r>
    <r>
      <rPr>
        <i/>
        <sz val="11"/>
        <color theme="1"/>
        <rFont val="Calibri"/>
        <family val="2"/>
        <charset val="238"/>
        <scheme val="minor"/>
      </rPr>
      <t>(kdy XXX = vaše číslo popisné. Případně, pokud nemáte, tak parcelní číslo).</t>
    </r>
  </si>
  <si>
    <t>Skrýt</t>
  </si>
  <si>
    <t>Hrob / rok (nájemné + služby)  m2/rok</t>
  </si>
  <si>
    <t>Kolumbární schránka na 10 let</t>
  </si>
  <si>
    <t>K pronájmu je nutné mít uzavřenou nájemní smlouvu s obcí.</t>
  </si>
  <si>
    <t>Známku si po zaplacení poplatku vyzvedněte na úřadu obce.</t>
  </si>
  <si>
    <t>Poplatek za svoz bioodpadu</t>
  </si>
  <si>
    <t>Poplatek za zvíře</t>
  </si>
  <si>
    <t>Poplatek za pronájem hřbitovního místa</t>
  </si>
  <si>
    <t>XXX</t>
  </si>
  <si>
    <t>Frekvence</t>
  </si>
  <si>
    <t>Poplatek za svoz odpadu z trvale obývané nemovitosti + nemovitosti s popelnicí</t>
  </si>
  <si>
    <t>Poplatek za svoz odpadu z rekreačních objektů bez popelnice</t>
  </si>
  <si>
    <t xml:space="preserve">1x týdně (03 – 11, dle harmonogramu, min. 36 svozů) </t>
  </si>
  <si>
    <t>Nádoby: Popelnice zdarma na úřadě pro všechny.</t>
  </si>
  <si>
    <t>Nádoby: Pouze pokud máte hnědou popelnici. Trvale žijící občané ji mají zdarma, ostatní 1000 kč/ks.</t>
  </si>
  <si>
    <t>Držitel starší 65 let</t>
  </si>
  <si>
    <t>Další poplatky:</t>
  </si>
  <si>
    <t>Obec Všestary - Spočítejte si poplatek na rok 2020</t>
  </si>
  <si>
    <t>Odpady nemovitosti s popelnicí</t>
  </si>
  <si>
    <t>Odpady rekreační objekty</t>
  </si>
  <si>
    <t>Nádoby: Společný kontejner</t>
  </si>
  <si>
    <t>1100l, vývoz dle harmonogramu</t>
  </si>
  <si>
    <t>Poplatek za užívání veřejného prostranství, výkopy, reklamy, kulturní akce 10 Kč/m2</t>
  </si>
  <si>
    <t>Umístění reklamního zařízení 1.500 Kč/rok za každý m2</t>
  </si>
  <si>
    <t>Za vyhrazení trvalého parkovacího místa 10.000 Kč/rok</t>
  </si>
  <si>
    <t>Poplatek ze vstupného, sportovní, prodejní či reklamní akce 10 %</t>
  </si>
  <si>
    <t>Poplatek z pobytu u poskytovatele 10 Kč za každý započatý den pobytu</t>
  </si>
  <si>
    <t>Nádoba 240 l hnědá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</si>
</sst>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164" fontId="2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ont="1" applyFill="1"/>
    <xf numFmtId="0" fontId="4" fillId="2" borderId="0" xfId="0" applyFont="1" applyFill="1"/>
    <xf numFmtId="0" fontId="0" fillId="3" borderId="0" xfId="0" applyFill="1"/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0" fillId="0" borderId="0" xfId="0" applyAlignment="1">
      <alignment vertical="top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1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horizontal="right"/>
    </xf>
    <xf numFmtId="0" fontId="1" fillId="7" borderId="0" xfId="0" applyFont="1" applyFill="1"/>
    <xf numFmtId="0" fontId="0" fillId="7" borderId="0" xfId="0" applyFill="1"/>
    <xf numFmtId="0" fontId="0" fillId="7" borderId="0" xfId="0" applyFill="1" applyAlignment="1">
      <alignment horizontal="right"/>
    </xf>
    <xf numFmtId="0" fontId="1" fillId="3" borderId="0" xfId="0" applyFont="1" applyFill="1"/>
    <xf numFmtId="0" fontId="0" fillId="3" borderId="0" xfId="0" applyFill="1" applyAlignment="1">
      <alignment horizontal="right"/>
    </xf>
    <xf numFmtId="164" fontId="3" fillId="7" borderId="3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164" fontId="1" fillId="0" borderId="2" xfId="0" applyNumberFormat="1" applyFont="1" applyBorder="1" applyProtection="1"/>
    <xf numFmtId="164" fontId="0" fillId="0" borderId="0" xfId="0" applyNumberFormat="1" applyProtection="1"/>
    <xf numFmtId="0" fontId="0" fillId="0" borderId="0" xfId="0" applyProtection="1"/>
    <xf numFmtId="0" fontId="0" fillId="7" borderId="0" xfId="0" applyFill="1" applyProtection="1"/>
    <xf numFmtId="0" fontId="6" fillId="1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5" borderId="0" xfId="0" applyFill="1" applyProtection="1"/>
    <xf numFmtId="164" fontId="3" fillId="5" borderId="3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/>
      <protection locked="0"/>
    </xf>
    <xf numFmtId="0" fontId="0" fillId="4" borderId="0" xfId="0" applyFill="1" applyProtection="1"/>
    <xf numFmtId="164" fontId="3" fillId="4" borderId="3" xfId="0" applyNumberFormat="1" applyFont="1" applyFill="1" applyBorder="1" applyAlignment="1" applyProtection="1">
      <alignment horizontal="center" vertical="center" wrapText="1"/>
    </xf>
    <xf numFmtId="0" fontId="0" fillId="6" borderId="0" xfId="0" applyFill="1" applyProtection="1"/>
    <xf numFmtId="164" fontId="3" fillId="6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3" fillId="3" borderId="3" xfId="0" applyNumberFormat="1" applyFont="1" applyFill="1" applyBorder="1" applyAlignment="1" applyProtection="1">
      <alignment horizontal="center" vertical="center" wrapText="1"/>
    </xf>
    <xf numFmtId="0" fontId="0" fillId="9" borderId="0" xfId="0" applyFill="1"/>
    <xf numFmtId="0" fontId="0" fillId="5" borderId="0" xfId="0" applyFill="1" applyAlignment="1" applyProtection="1">
      <alignment horizontal="right"/>
      <protection locked="0"/>
    </xf>
    <xf numFmtId="0" fontId="8" fillId="5" borderId="0" xfId="0" applyFont="1" applyFill="1" applyProtection="1"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8" fillId="7" borderId="0" xfId="0" applyFont="1" applyFill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9" fillId="7" borderId="0" xfId="0" applyFont="1" applyFill="1"/>
    <xf numFmtId="0" fontId="9" fillId="4" borderId="0" xfId="0" applyFont="1" applyFill="1"/>
    <xf numFmtId="0" fontId="9" fillId="5" borderId="0" xfId="0" applyFont="1" applyFill="1"/>
    <xf numFmtId="0" fontId="9" fillId="6" borderId="0" xfId="0" applyFont="1" applyFill="1"/>
    <xf numFmtId="0" fontId="9" fillId="3" borderId="0" xfId="0" applyFont="1" applyFill="1"/>
    <xf numFmtId="0" fontId="10" fillId="3" borderId="0" xfId="0" applyFont="1" applyFill="1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16" fmlaLink="$C$15" fmlaRange="'Odpad nemovitosti'!$B$21:$B$31" noThreeD="1" sel="1" val="0"/>
</file>

<file path=xl/ctrlProps/ctrlProp10.xml><?xml version="1.0" encoding="utf-8"?>
<formControlPr xmlns="http://schemas.microsoft.com/office/spreadsheetml/2009/9/main" objectType="Drop" dropLines="4" dropStyle="combo" dx="16" fmlaLink="$C$38" fmlaRange="Bioodpad!$C$21:$C$31" noThreeD="1" sel="2"/>
</file>

<file path=xl/ctrlProps/ctrlProp11.xml><?xml version="1.0" encoding="utf-8"?>
<formControlPr xmlns="http://schemas.microsoft.com/office/spreadsheetml/2009/9/main" objectType="Drop" dropLines="4" dropStyle="combo" dx="16" fmlaLink="$C$29" fmlaRange="'Odpad rekrea'!$B$21:$B$31" noThreeD="1" sel="1" val="0"/>
</file>

<file path=xl/ctrlProps/ctrlProp12.xml><?xml version="1.0" encoding="utf-8"?>
<formControlPr xmlns="http://schemas.microsoft.com/office/spreadsheetml/2009/9/main" objectType="Drop" dropLines="4" dropStyle="combo" dx="16" fmlaLink="$C$30" fmlaRange="'Odpad rekrea'!$C$21:$C$31" noThreeD="1" sel="1" val="0"/>
</file>

<file path=xl/ctrlProps/ctrlProp13.xml><?xml version="1.0" encoding="utf-8"?>
<formControlPr xmlns="http://schemas.microsoft.com/office/spreadsheetml/2009/9/main" objectType="Drop" dropLines="4" dropStyle="combo" dx="16" fmlaLink="$C$48" fmlaRange="Hřbitov!$C$19:$C$29" noThreeD="1" sel="2" val="0"/>
</file>

<file path=xl/ctrlProps/ctrlProp2.xml><?xml version="1.0" encoding="utf-8"?>
<formControlPr xmlns="http://schemas.microsoft.com/office/spreadsheetml/2009/9/main" objectType="Drop" dropLines="4" dropStyle="combo" dx="16" fmlaLink="$C$16" fmlaRange="'Odpad nemovitosti'!$C$21:$C$31" noThreeD="1" sel="1" val="0"/>
</file>

<file path=xl/ctrlProps/ctrlProp3.xml><?xml version="1.0" encoding="utf-8"?>
<formControlPr xmlns="http://schemas.microsoft.com/office/spreadsheetml/2009/9/main" objectType="Drop" dropLines="4" dropStyle="combo" dx="16" fmlaLink="$C$21" fmlaRange="'Odpad nemovitosti'!$B$21:$B$31" noThreeD="1" sel="1" val="0"/>
</file>

<file path=xl/ctrlProps/ctrlProp4.xml><?xml version="1.0" encoding="utf-8"?>
<formControlPr xmlns="http://schemas.microsoft.com/office/spreadsheetml/2009/9/main" objectType="Drop" dropLines="4" dropStyle="combo" dx="16" fmlaLink="$C$22" fmlaRange="'Odpad nemovitosti'!$C$21:$C$31" noThreeD="1" sel="1" val="0"/>
</file>

<file path=xl/ctrlProps/ctrlProp5.xml><?xml version="1.0" encoding="utf-8"?>
<formControlPr xmlns="http://schemas.microsoft.com/office/spreadsheetml/2009/9/main" objectType="Drop" dropLines="4" dropStyle="combo" dx="16" fmlaLink="$H$21" fmlaRange="'Odpad nemovitosti'!$B$21:$B$31" noThreeD="1" sel="1" val="0"/>
</file>

<file path=xl/ctrlProps/ctrlProp6.xml><?xml version="1.0" encoding="utf-8"?>
<formControlPr xmlns="http://schemas.microsoft.com/office/spreadsheetml/2009/9/main" objectType="Drop" dropLines="4" dropStyle="combo" dx="16" fmlaLink="$H$22" fmlaRange="'Odpad nemovitosti'!$C$21:$C$31" noThreeD="1" sel="1" val="0"/>
</file>

<file path=xl/ctrlProps/ctrlProp7.xml><?xml version="1.0" encoding="utf-8"?>
<formControlPr xmlns="http://schemas.microsoft.com/office/spreadsheetml/2009/9/main" objectType="Drop" dropLines="4" dropStyle="combo" dx="16" fmlaLink="$C$5" fmlaRange="Zvíře!$B$21:$B$31" noThreeD="1" sel="1" val="0"/>
</file>

<file path=xl/ctrlProps/ctrlProp8.xml><?xml version="1.0" encoding="utf-8"?>
<formControlPr xmlns="http://schemas.microsoft.com/office/spreadsheetml/2009/9/main" objectType="Drop" dropLines="4" dropStyle="combo" dx="16" fmlaLink="$C$6" fmlaRange="Zvíře!$C$21:$C$31" noThreeD="1" sel="1" val="0"/>
</file>

<file path=xl/ctrlProps/ctrlProp9.xml><?xml version="1.0" encoding="utf-8"?>
<formControlPr xmlns="http://schemas.microsoft.com/office/spreadsheetml/2009/9/main" objectType="Drop" dropLines="4" dropStyle="combo" dx="16" fmlaLink="$C$37" fmlaRange="Bioodpad!$B$21:$B$31" noThreeD="1" se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0</xdr:rowOff>
        </xdr:from>
        <xdr:to>
          <xdr:col>4</xdr:col>
          <xdr:colOff>9525</xdr:colOff>
          <xdr:row>15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85725</xdr:rowOff>
        </xdr:from>
        <xdr:to>
          <xdr:col>5</xdr:col>
          <xdr:colOff>490904</xdr:colOff>
          <xdr:row>16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66675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85725</xdr:rowOff>
        </xdr:from>
        <xdr:to>
          <xdr:col>5</xdr:col>
          <xdr:colOff>483577</xdr:colOff>
          <xdr:row>21</xdr:row>
          <xdr:rowOff>278423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66675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85725</xdr:rowOff>
        </xdr:from>
        <xdr:to>
          <xdr:col>10</xdr:col>
          <xdr:colOff>38100</xdr:colOff>
          <xdr:row>22</xdr:row>
          <xdr:rowOff>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1209675</xdr:colOff>
          <xdr:row>4</xdr:row>
          <xdr:rowOff>0</xdr:rowOff>
        </xdr:from>
        <xdr:to>
          <xdr:col>4</xdr:col>
          <xdr:colOff>419100</xdr:colOff>
          <xdr:row>5</xdr:row>
          <xdr:rowOff>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1209675</xdr:colOff>
          <xdr:row>5</xdr:row>
          <xdr:rowOff>85725</xdr:rowOff>
        </xdr:from>
        <xdr:to>
          <xdr:col>4</xdr:col>
          <xdr:colOff>0</xdr:colOff>
          <xdr:row>6</xdr:row>
          <xdr:rowOff>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19049</xdr:colOff>
          <xdr:row>36</xdr:row>
          <xdr:rowOff>0</xdr:rowOff>
        </xdr:from>
        <xdr:to>
          <xdr:col>5</xdr:col>
          <xdr:colOff>51287</xdr:colOff>
          <xdr:row>37</xdr:row>
          <xdr:rowOff>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85725</xdr:rowOff>
        </xdr:from>
        <xdr:to>
          <xdr:col>5</xdr:col>
          <xdr:colOff>886811</xdr:colOff>
          <xdr:row>38</xdr:row>
          <xdr:rowOff>2570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0</xdr:rowOff>
        </xdr:from>
        <xdr:to>
          <xdr:col>5</xdr:col>
          <xdr:colOff>65942</xdr:colOff>
          <xdr:row>29</xdr:row>
          <xdr:rowOff>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85725</xdr:rowOff>
        </xdr:from>
        <xdr:to>
          <xdr:col>5</xdr:col>
          <xdr:colOff>57150</xdr:colOff>
          <xdr:row>30</xdr:row>
          <xdr:rowOff>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46</xdr:row>
          <xdr:rowOff>180975</xdr:rowOff>
        </xdr:from>
        <xdr:to>
          <xdr:col>4</xdr:col>
          <xdr:colOff>1038225</xdr:colOff>
          <xdr:row>48</xdr:row>
          <xdr:rowOff>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K65"/>
  <sheetViews>
    <sheetView showGridLines="0" showRowColHeaders="0" tabSelected="1" zoomScale="85" zoomScaleNormal="85" workbookViewId="0">
      <selection activeCell="D20" sqref="D20"/>
    </sheetView>
  </sheetViews>
  <sheetFormatPr defaultRowHeight="15" outlineLevelCol="1" x14ac:dyDescent="0.25"/>
  <cols>
    <col min="1" max="1" width="1.7109375" customWidth="1"/>
    <col min="2" max="2" width="30.7109375" customWidth="1"/>
    <col min="3" max="3" width="18.140625" style="44" hidden="1" customWidth="1" outlineLevel="1"/>
    <col min="4" max="4" width="16" customWidth="1" collapsed="1"/>
    <col min="5" max="5" width="16.140625" customWidth="1"/>
    <col min="6" max="6" width="16.7109375" customWidth="1"/>
    <col min="7" max="7" width="23.42578125" customWidth="1"/>
    <col min="8" max="8" width="18.28515625" hidden="1" customWidth="1" outlineLevel="1"/>
    <col min="9" max="9" width="16" customWidth="1" collapsed="1"/>
    <col min="10" max="10" width="16.140625" customWidth="1"/>
    <col min="11" max="11" width="3.5703125" customWidth="1"/>
  </cols>
  <sheetData>
    <row r="1" spans="2:11" x14ac:dyDescent="0.25">
      <c r="B1" s="7" t="s">
        <v>61</v>
      </c>
      <c r="C1" s="41" t="s">
        <v>44</v>
      </c>
      <c r="H1" s="41" t="s">
        <v>44</v>
      </c>
    </row>
    <row r="2" spans="2:11" ht="5.25" customHeight="1" x14ac:dyDescent="0.25">
      <c r="B2" s="7"/>
      <c r="C2" s="61"/>
    </row>
    <row r="3" spans="2:11" x14ac:dyDescent="0.25">
      <c r="B3" s="29" t="s">
        <v>20</v>
      </c>
      <c r="C3" s="62"/>
      <c r="D3" s="30"/>
      <c r="E3" s="30"/>
      <c r="F3" s="30"/>
      <c r="G3" s="30"/>
      <c r="H3" s="30"/>
      <c r="I3" s="30"/>
      <c r="J3" s="30"/>
      <c r="K3" s="30"/>
    </row>
    <row r="4" spans="2:11" x14ac:dyDescent="0.25">
      <c r="B4" s="29"/>
      <c r="C4" s="62"/>
      <c r="D4" s="30"/>
      <c r="E4" s="30"/>
      <c r="F4" s="30"/>
      <c r="G4" s="30"/>
      <c r="H4" s="30"/>
      <c r="I4" s="30"/>
      <c r="J4" s="30"/>
      <c r="K4" s="30"/>
    </row>
    <row r="5" spans="2:11" x14ac:dyDescent="0.25">
      <c r="B5" s="31" t="s">
        <v>32</v>
      </c>
      <c r="C5" s="43">
        <v>1</v>
      </c>
      <c r="D5" s="40"/>
      <c r="E5" s="40"/>
      <c r="F5" s="30"/>
      <c r="G5" s="31"/>
      <c r="H5" s="31"/>
      <c r="I5" s="30"/>
      <c r="J5" s="30"/>
      <c r="K5" s="30"/>
    </row>
    <row r="6" spans="2:11" ht="21.75" customHeight="1" x14ac:dyDescent="0.25">
      <c r="B6" s="31" t="s">
        <v>31</v>
      </c>
      <c r="C6" s="43">
        <v>1</v>
      </c>
      <c r="D6" s="40"/>
      <c r="E6" s="40"/>
      <c r="F6" s="30"/>
      <c r="G6" s="31"/>
      <c r="H6" s="31"/>
      <c r="I6" s="30"/>
      <c r="J6" s="30"/>
      <c r="K6" s="30"/>
    </row>
    <row r="7" spans="2:11" ht="6" customHeight="1" x14ac:dyDescent="0.25">
      <c r="B7" s="30"/>
      <c r="C7" s="43"/>
      <c r="D7" s="40"/>
      <c r="E7" s="40"/>
      <c r="F7" s="30"/>
      <c r="G7" s="31"/>
      <c r="H7" s="31"/>
      <c r="I7" s="30"/>
      <c r="J7" s="30"/>
      <c r="K7" s="30"/>
    </row>
    <row r="8" spans="2:11" x14ac:dyDescent="0.25">
      <c r="B8" s="31" t="s">
        <v>34</v>
      </c>
      <c r="C8" s="63" t="e">
        <f>(VLOOKUP((C6-1),Zvíře!D3:F4,C5,FALSE))+((D8-1)*(VLOOKUP((C6-1),Zvíře!D6:F7,C5,FALSE)))</f>
        <v>#N/A</v>
      </c>
      <c r="D8" s="35">
        <v>0</v>
      </c>
      <c r="E8" s="40"/>
      <c r="F8" s="30"/>
      <c r="G8" s="31"/>
      <c r="H8" s="31"/>
      <c r="I8" s="30"/>
      <c r="J8" s="30"/>
      <c r="K8" s="30"/>
    </row>
    <row r="9" spans="2:11" ht="6" customHeight="1" thickBot="1" x14ac:dyDescent="0.3">
      <c r="B9" s="30"/>
      <c r="C9" s="43"/>
      <c r="D9" s="40"/>
      <c r="E9" s="40"/>
      <c r="F9" s="30"/>
      <c r="G9" s="30"/>
      <c r="H9" s="30"/>
      <c r="I9" s="30"/>
      <c r="J9" s="30"/>
      <c r="K9" s="30"/>
    </row>
    <row r="10" spans="2:11" ht="15.75" thickBot="1" x14ac:dyDescent="0.3">
      <c r="B10" s="31" t="s">
        <v>12</v>
      </c>
      <c r="C10" s="43"/>
      <c r="D10" s="34" t="str">
        <f>IF(D8&gt;0,C8,"")</f>
        <v/>
      </c>
      <c r="E10" s="30"/>
      <c r="F10" s="30"/>
      <c r="G10" s="31"/>
      <c r="H10" s="31"/>
      <c r="I10" s="30"/>
      <c r="J10" s="30"/>
      <c r="K10" s="30"/>
    </row>
    <row r="11" spans="2:11" x14ac:dyDescent="0.25">
      <c r="B11" s="30"/>
      <c r="C11" s="43"/>
      <c r="D11" s="30"/>
      <c r="E11" s="30"/>
      <c r="F11" s="30"/>
      <c r="G11" s="30"/>
      <c r="H11" s="30"/>
      <c r="I11" s="30"/>
      <c r="J11" s="30"/>
      <c r="K11" s="30"/>
    </row>
    <row r="12" spans="2:11" x14ac:dyDescent="0.25">
      <c r="C12" s="64"/>
    </row>
    <row r="13" spans="2:11" x14ac:dyDescent="0.25">
      <c r="B13" s="23" t="s">
        <v>62</v>
      </c>
      <c r="C13" s="59"/>
      <c r="D13" s="47" t="s">
        <v>57</v>
      </c>
      <c r="E13" s="24"/>
      <c r="F13" s="24"/>
      <c r="G13" s="24"/>
      <c r="H13" s="36"/>
      <c r="I13" s="47"/>
      <c r="J13" s="24"/>
      <c r="K13" s="24"/>
    </row>
    <row r="14" spans="2:11" x14ac:dyDescent="0.25">
      <c r="B14" s="24"/>
      <c r="C14" s="49"/>
      <c r="D14" s="47"/>
      <c r="E14" s="24"/>
      <c r="F14" s="24"/>
      <c r="G14" s="24" t="s">
        <v>48</v>
      </c>
      <c r="H14" s="36"/>
      <c r="I14" s="47"/>
      <c r="J14" s="24"/>
      <c r="K14" s="24"/>
    </row>
    <row r="15" spans="2:11" x14ac:dyDescent="0.25">
      <c r="B15" s="25" t="s">
        <v>26</v>
      </c>
      <c r="C15" s="49">
        <v>1</v>
      </c>
      <c r="D15" s="47"/>
      <c r="E15" s="24"/>
      <c r="F15" s="24"/>
      <c r="G15" s="25"/>
      <c r="H15" s="57"/>
      <c r="I15" s="47"/>
      <c r="J15" s="24"/>
      <c r="K15" s="24"/>
    </row>
    <row r="16" spans="2:11" ht="21.75" customHeight="1" x14ac:dyDescent="0.25">
      <c r="B16" s="25" t="s">
        <v>27</v>
      </c>
      <c r="C16" s="49">
        <v>1</v>
      </c>
      <c r="D16" s="47"/>
      <c r="E16" s="24"/>
      <c r="F16" s="24"/>
      <c r="G16" s="25"/>
      <c r="H16" s="57"/>
      <c r="I16" s="47"/>
      <c r="J16" s="24"/>
      <c r="K16" s="24"/>
    </row>
    <row r="17" spans="2:11" ht="6" customHeight="1" thickBot="1" x14ac:dyDescent="0.3">
      <c r="B17" s="24"/>
      <c r="C17" s="49"/>
      <c r="D17" s="47"/>
      <c r="E17" s="24"/>
      <c r="F17" s="24"/>
      <c r="G17" s="24"/>
      <c r="H17" s="36"/>
      <c r="I17" s="47"/>
      <c r="J17" s="24"/>
      <c r="K17" s="24"/>
    </row>
    <row r="18" spans="2:11" ht="15.75" thickBot="1" x14ac:dyDescent="0.3">
      <c r="B18" s="25" t="s">
        <v>12</v>
      </c>
      <c r="C18" s="60" t="e">
        <f>VLOOKUP((C16-1),'Odpad nemovitosti'!D3:G6,C15,FALSE)</f>
        <v>#N/A</v>
      </c>
      <c r="D18" s="48" t="str">
        <f>IF(C15&gt;1,C18,"")</f>
        <v/>
      </c>
      <c r="E18" s="24"/>
      <c r="F18" s="24"/>
      <c r="G18" s="25"/>
      <c r="H18" s="57"/>
      <c r="I18" s="47"/>
      <c r="J18" s="24"/>
      <c r="K18" s="24"/>
    </row>
    <row r="19" spans="2:11" ht="21.75" customHeight="1" x14ac:dyDescent="0.25">
      <c r="B19" s="25"/>
      <c r="C19" s="49"/>
      <c r="D19" s="47"/>
      <c r="E19" s="24"/>
      <c r="F19" s="24"/>
      <c r="G19" s="25"/>
      <c r="H19" s="57"/>
      <c r="I19" s="47"/>
      <c r="J19" s="24"/>
      <c r="K19" s="24"/>
    </row>
    <row r="20" spans="2:11" x14ac:dyDescent="0.25">
      <c r="B20" s="25" t="s">
        <v>30</v>
      </c>
      <c r="C20" s="49"/>
      <c r="D20" s="35">
        <v>0</v>
      </c>
      <c r="E20" s="24"/>
      <c r="F20" s="24"/>
      <c r="G20" s="25" t="s">
        <v>30</v>
      </c>
      <c r="H20" s="57"/>
      <c r="I20" s="35">
        <v>0</v>
      </c>
      <c r="J20" s="24"/>
      <c r="K20" s="24"/>
    </row>
    <row r="21" spans="2:11" ht="20.25" customHeight="1" x14ac:dyDescent="0.25">
      <c r="B21" s="25" t="s">
        <v>28</v>
      </c>
      <c r="C21" s="49">
        <v>1</v>
      </c>
      <c r="D21" s="47"/>
      <c r="E21" s="24"/>
      <c r="F21" s="24"/>
      <c r="G21" s="25" t="s">
        <v>28</v>
      </c>
      <c r="H21" s="49">
        <v>1</v>
      </c>
      <c r="I21" s="24"/>
      <c r="J21" s="24"/>
      <c r="K21" s="24"/>
    </row>
    <row r="22" spans="2:11" ht="21.75" customHeight="1" x14ac:dyDescent="0.25">
      <c r="B22" s="25" t="s">
        <v>29</v>
      </c>
      <c r="C22" s="49">
        <v>1</v>
      </c>
      <c r="D22" s="24"/>
      <c r="E22" s="24"/>
      <c r="F22" s="24"/>
      <c r="G22" s="25" t="s">
        <v>29</v>
      </c>
      <c r="H22" s="49">
        <v>1</v>
      </c>
      <c r="I22" s="24"/>
      <c r="J22" s="24"/>
      <c r="K22" s="24"/>
    </row>
    <row r="23" spans="2:11" ht="6" customHeight="1" thickBot="1" x14ac:dyDescent="0.3">
      <c r="B23" s="24"/>
      <c r="C23" s="49"/>
      <c r="D23" s="47"/>
      <c r="E23" s="24"/>
      <c r="F23" s="24"/>
      <c r="G23" s="24"/>
      <c r="H23" s="36"/>
      <c r="I23" s="47"/>
      <c r="J23" s="24"/>
      <c r="K23" s="24"/>
    </row>
    <row r="24" spans="2:11" ht="15.75" thickBot="1" x14ac:dyDescent="0.3">
      <c r="B24" s="25" t="s">
        <v>12</v>
      </c>
      <c r="C24" s="60" t="e">
        <f>(VLOOKUP((C22-1),'Odpad nemovitosti'!D8:G11,C21,FALSE))*D20</f>
        <v>#N/A</v>
      </c>
      <c r="D24" s="48" t="str">
        <f>IF(D20&gt;0,C24,"")</f>
        <v/>
      </c>
      <c r="E24" s="24"/>
      <c r="F24" s="24"/>
      <c r="G24" s="25" t="s">
        <v>12</v>
      </c>
      <c r="H24" s="58" t="e">
        <f>(VLOOKUP((H22-1),'Odpad nemovitosti'!D8:G11,H21,FALSE))*I20</f>
        <v>#N/A</v>
      </c>
      <c r="I24" s="48" t="str">
        <f>IF(I20&gt;0,H24,"")</f>
        <v/>
      </c>
      <c r="J24" s="24"/>
      <c r="K24" s="24"/>
    </row>
    <row r="25" spans="2:11" x14ac:dyDescent="0.25">
      <c r="B25" s="24"/>
      <c r="C25" s="49"/>
      <c r="D25" s="47"/>
      <c r="E25" s="24"/>
      <c r="F25" s="24"/>
      <c r="G25" s="24"/>
      <c r="H25" s="36"/>
      <c r="I25" s="47"/>
      <c r="J25" s="24"/>
      <c r="K25" s="24"/>
    </row>
    <row r="26" spans="2:11" x14ac:dyDescent="0.25">
      <c r="C26" s="64"/>
    </row>
    <row r="27" spans="2:11" x14ac:dyDescent="0.25">
      <c r="B27" s="20" t="s">
        <v>63</v>
      </c>
      <c r="C27" s="65"/>
      <c r="D27" s="50" t="s">
        <v>64</v>
      </c>
      <c r="E27" s="21"/>
      <c r="F27" s="21"/>
      <c r="G27" s="21"/>
      <c r="H27" s="21"/>
      <c r="I27" s="21"/>
      <c r="J27" s="21"/>
      <c r="K27" s="21"/>
    </row>
    <row r="28" spans="2:11" x14ac:dyDescent="0.25">
      <c r="B28" s="21"/>
      <c r="C28" s="66"/>
      <c r="D28" s="50"/>
      <c r="E28" s="21"/>
      <c r="F28" s="21"/>
      <c r="G28" s="21"/>
      <c r="H28" s="21"/>
      <c r="I28" s="21"/>
      <c r="J28" s="21"/>
      <c r="K28" s="21"/>
    </row>
    <row r="29" spans="2:11" x14ac:dyDescent="0.25">
      <c r="B29" s="22" t="s">
        <v>26</v>
      </c>
      <c r="C29" s="66">
        <v>1</v>
      </c>
      <c r="D29" s="21"/>
      <c r="E29" s="21"/>
      <c r="F29" s="21"/>
      <c r="G29" s="22"/>
      <c r="H29" s="22"/>
      <c r="I29" s="21"/>
      <c r="J29" s="21"/>
      <c r="K29" s="21"/>
    </row>
    <row r="30" spans="2:11" ht="21.75" customHeight="1" x14ac:dyDescent="0.25">
      <c r="B30" s="22" t="s">
        <v>27</v>
      </c>
      <c r="C30" s="66">
        <v>1</v>
      </c>
      <c r="D30" s="21"/>
      <c r="E30" s="21"/>
      <c r="F30" s="21"/>
      <c r="G30" s="22"/>
      <c r="H30" s="22"/>
      <c r="I30" s="21"/>
      <c r="J30" s="21"/>
      <c r="K30" s="21"/>
    </row>
    <row r="31" spans="2:11" ht="6" customHeight="1" thickBot="1" x14ac:dyDescent="0.3">
      <c r="B31" s="21"/>
      <c r="C31" s="66"/>
      <c r="D31" s="50"/>
      <c r="E31" s="21"/>
      <c r="F31" s="21"/>
      <c r="G31" s="21"/>
      <c r="H31" s="21"/>
      <c r="I31" s="21"/>
      <c r="J31" s="21"/>
      <c r="K31" s="21"/>
    </row>
    <row r="32" spans="2:11" ht="15.75" thickBot="1" x14ac:dyDescent="0.3">
      <c r="B32" s="22" t="s">
        <v>12</v>
      </c>
      <c r="C32" s="66" t="e">
        <f>VLOOKUP((C30-1),'Odpad rekrea'!D3:F4,C29,FALSE)</f>
        <v>#N/A</v>
      </c>
      <c r="D32" s="51" t="str">
        <f>IF(C29&gt;1,C32,"")</f>
        <v/>
      </c>
      <c r="E32" s="21"/>
      <c r="F32" s="21"/>
      <c r="G32" s="22"/>
      <c r="H32" s="22"/>
      <c r="I32" s="21"/>
      <c r="J32" s="21"/>
      <c r="K32" s="21"/>
    </row>
    <row r="33" spans="2:11" x14ac:dyDescent="0.25">
      <c r="B33" s="21"/>
      <c r="C33" s="66"/>
      <c r="D33" s="50"/>
      <c r="E33" s="21"/>
      <c r="F33" s="21"/>
      <c r="G33" s="21"/>
      <c r="H33" s="21"/>
      <c r="I33" s="21"/>
      <c r="J33" s="21"/>
      <c r="K33" s="21"/>
    </row>
    <row r="34" spans="2:11" x14ac:dyDescent="0.25">
      <c r="C34" s="64"/>
    </row>
    <row r="35" spans="2:11" x14ac:dyDescent="0.25">
      <c r="B35" s="26" t="s">
        <v>36</v>
      </c>
      <c r="C35" s="67"/>
      <c r="D35" s="52" t="s">
        <v>58</v>
      </c>
      <c r="E35" s="27"/>
      <c r="F35" s="27"/>
      <c r="G35" s="27"/>
      <c r="H35" s="27"/>
      <c r="I35" s="27"/>
      <c r="J35" s="27"/>
      <c r="K35" s="27"/>
    </row>
    <row r="36" spans="2:11" x14ac:dyDescent="0.25">
      <c r="B36" s="26"/>
      <c r="C36" s="67"/>
      <c r="D36" s="52"/>
      <c r="E36" s="27"/>
      <c r="F36" s="27"/>
      <c r="G36" s="27"/>
      <c r="H36" s="27"/>
      <c r="I36" s="27"/>
      <c r="J36" s="27"/>
      <c r="K36" s="27"/>
    </row>
    <row r="37" spans="2:11" x14ac:dyDescent="0.25">
      <c r="B37" s="28" t="s">
        <v>32</v>
      </c>
      <c r="C37" s="68">
        <v>2</v>
      </c>
      <c r="D37" s="27"/>
      <c r="E37" s="27"/>
      <c r="F37" s="27"/>
      <c r="G37" s="28"/>
      <c r="H37" s="28"/>
      <c r="I37" s="27"/>
      <c r="J37" s="27"/>
      <c r="K37" s="27"/>
    </row>
    <row r="38" spans="2:11" ht="21.75" customHeight="1" x14ac:dyDescent="0.25">
      <c r="B38" s="28" t="s">
        <v>27</v>
      </c>
      <c r="C38" s="68">
        <v>2</v>
      </c>
      <c r="D38" s="27"/>
      <c r="E38" s="27"/>
      <c r="F38" s="27"/>
      <c r="G38" s="28"/>
      <c r="H38" s="28"/>
      <c r="I38" s="27"/>
      <c r="J38" s="27"/>
      <c r="K38" s="27"/>
    </row>
    <row r="39" spans="2:11" ht="6" customHeight="1" x14ac:dyDescent="0.25">
      <c r="B39" s="27"/>
      <c r="C39" s="68"/>
      <c r="D39" s="52"/>
      <c r="E39" s="27"/>
      <c r="F39" s="27"/>
      <c r="G39" s="28"/>
      <c r="H39" s="28"/>
      <c r="I39" s="27"/>
      <c r="J39" s="27"/>
      <c r="K39" s="27"/>
    </row>
    <row r="40" spans="2:11" x14ac:dyDescent="0.25">
      <c r="B40" s="28" t="s">
        <v>34</v>
      </c>
      <c r="C40" s="68">
        <f>((VLOOKUP((C38-1),Bioodpad!D3:F4,C37,FALSE)))*D40</f>
        <v>0</v>
      </c>
      <c r="D40" s="35">
        <v>0</v>
      </c>
      <c r="E40" s="27"/>
      <c r="F40" s="27"/>
      <c r="G40" s="28"/>
      <c r="H40" s="28"/>
      <c r="I40" s="27"/>
      <c r="J40" s="27"/>
      <c r="K40" s="27"/>
    </row>
    <row r="41" spans="2:11" ht="6" customHeight="1" thickBot="1" x14ac:dyDescent="0.3">
      <c r="B41" s="27"/>
      <c r="C41" s="68"/>
      <c r="D41" s="52"/>
      <c r="E41" s="27"/>
      <c r="F41" s="27"/>
      <c r="G41" s="27"/>
      <c r="H41" s="27"/>
      <c r="I41" s="27"/>
      <c r="J41" s="27"/>
      <c r="K41" s="27"/>
    </row>
    <row r="42" spans="2:11" ht="15.75" thickBot="1" x14ac:dyDescent="0.3">
      <c r="B42" s="28" t="s">
        <v>12</v>
      </c>
      <c r="C42" s="68"/>
      <c r="D42" s="53" t="str">
        <f>IF(D40&gt;0,C40,"")</f>
        <v/>
      </c>
      <c r="E42" s="27"/>
      <c r="F42" s="27"/>
      <c r="G42" s="28"/>
      <c r="H42" s="28"/>
      <c r="I42" s="27"/>
      <c r="J42" s="27"/>
      <c r="K42" s="27"/>
    </row>
    <row r="43" spans="2:11" x14ac:dyDescent="0.25">
      <c r="B43" s="27"/>
      <c r="C43" s="68"/>
      <c r="D43" s="52"/>
      <c r="E43" s="27"/>
      <c r="F43" s="27"/>
      <c r="G43" s="27"/>
      <c r="H43" s="27"/>
      <c r="I43" s="27"/>
      <c r="J43" s="27"/>
      <c r="K43" s="27"/>
    </row>
    <row r="44" spans="2:11" x14ac:dyDescent="0.25">
      <c r="C44" s="64"/>
      <c r="D44" s="39"/>
    </row>
    <row r="45" spans="2:11" x14ac:dyDescent="0.25">
      <c r="B45" s="32" t="s">
        <v>22</v>
      </c>
      <c r="C45" s="69"/>
      <c r="D45" s="54"/>
      <c r="E45" s="15"/>
      <c r="F45" s="15"/>
      <c r="G45" s="15"/>
      <c r="H45" s="15"/>
      <c r="I45" s="15"/>
      <c r="J45" s="15"/>
      <c r="K45" s="15"/>
    </row>
    <row r="46" spans="2:11" x14ac:dyDescent="0.25">
      <c r="B46" s="32"/>
      <c r="C46" s="69"/>
      <c r="D46" s="54"/>
      <c r="E46" s="15"/>
      <c r="F46" s="15"/>
      <c r="G46" s="15"/>
      <c r="H46" s="15"/>
      <c r="I46" s="15"/>
      <c r="J46" s="15"/>
      <c r="K46" s="15"/>
    </row>
    <row r="47" spans="2:11" x14ac:dyDescent="0.25">
      <c r="B47" s="33"/>
      <c r="C47" s="70"/>
      <c r="D47" s="15"/>
      <c r="E47" s="15"/>
      <c r="F47" s="15"/>
      <c r="G47" s="33"/>
      <c r="H47" s="33"/>
      <c r="I47" s="15"/>
      <c r="J47" s="15"/>
      <c r="K47" s="15"/>
    </row>
    <row r="48" spans="2:11" ht="21.75" customHeight="1" x14ac:dyDescent="0.25">
      <c r="B48" s="33" t="s">
        <v>37</v>
      </c>
      <c r="C48" s="70">
        <v>2</v>
      </c>
      <c r="D48" s="56"/>
      <c r="E48" s="15"/>
      <c r="F48" s="15"/>
      <c r="G48" s="33"/>
      <c r="H48" s="33"/>
      <c r="I48" s="15"/>
      <c r="J48" s="15"/>
      <c r="K48" s="15"/>
    </row>
    <row r="49" spans="2:11" ht="6" customHeight="1" x14ac:dyDescent="0.25">
      <c r="B49" s="15"/>
      <c r="C49" s="70"/>
      <c r="D49" s="54"/>
      <c r="E49" s="15"/>
      <c r="F49" s="15"/>
      <c r="G49" s="33"/>
      <c r="H49" s="33"/>
      <c r="I49" s="15"/>
      <c r="J49" s="15"/>
      <c r="K49" s="15"/>
    </row>
    <row r="50" spans="2:11" x14ac:dyDescent="0.25">
      <c r="B50" s="76" t="str">
        <f>IF(C48=3,"Zadejte číslo 1:","Zadejte metrů čtverečních:")</f>
        <v>Zadejte metrů čtverečních:</v>
      </c>
      <c r="C50" s="70"/>
      <c r="D50" s="35">
        <v>0</v>
      </c>
      <c r="E50" s="15"/>
      <c r="F50" s="15"/>
      <c r="G50" s="33"/>
      <c r="H50" s="33"/>
      <c r="I50" s="15"/>
      <c r="J50" s="15"/>
      <c r="K50" s="15"/>
    </row>
    <row r="51" spans="2:11" ht="6" customHeight="1" thickBot="1" x14ac:dyDescent="0.3">
      <c r="B51" s="15"/>
      <c r="C51" s="70"/>
      <c r="D51" s="54"/>
      <c r="E51" s="15"/>
      <c r="F51" s="15"/>
      <c r="G51" s="15"/>
      <c r="H51" s="15"/>
      <c r="I51" s="15"/>
      <c r="J51" s="15"/>
      <c r="K51" s="15"/>
    </row>
    <row r="52" spans="2:11" ht="15.75" thickBot="1" x14ac:dyDescent="0.3">
      <c r="B52" s="33" t="s">
        <v>12</v>
      </c>
      <c r="C52" s="70">
        <f>(VLOOKUP((C48-1),Hřbitov!D2:F5,2,FALSE))*D50</f>
        <v>0</v>
      </c>
      <c r="D52" s="55" t="str">
        <f>IF(D50&gt;0,C52,"")</f>
        <v/>
      </c>
      <c r="E52" s="15"/>
      <c r="F52" s="15" t="s">
        <v>47</v>
      </c>
      <c r="G52" s="33"/>
      <c r="H52" s="33"/>
      <c r="I52" s="15"/>
      <c r="J52" s="15"/>
      <c r="K52" s="15"/>
    </row>
    <row r="53" spans="2:11" x14ac:dyDescent="0.25">
      <c r="B53" s="15"/>
      <c r="C53" s="70"/>
      <c r="D53" s="54"/>
      <c r="E53" s="15"/>
      <c r="F53" s="15"/>
      <c r="G53" s="15"/>
      <c r="H53" s="15"/>
      <c r="I53" s="15"/>
      <c r="J53" s="15"/>
      <c r="K53" s="15"/>
    </row>
    <row r="54" spans="2:11" x14ac:dyDescent="0.25">
      <c r="B54" s="7" t="s">
        <v>35</v>
      </c>
      <c r="C54" s="42"/>
      <c r="F54" s="78" t="s">
        <v>60</v>
      </c>
      <c r="G54" s="79"/>
      <c r="H54" s="79"/>
      <c r="I54" s="79"/>
      <c r="J54" s="79"/>
      <c r="K54" s="80"/>
    </row>
    <row r="55" spans="2:11" x14ac:dyDescent="0.25">
      <c r="B55" t="str">
        <f>+B3</f>
        <v>Poplatek zvíře</v>
      </c>
      <c r="D55" s="38">
        <f>SUM(D10)</f>
        <v>0</v>
      </c>
      <c r="F55" s="81" t="s">
        <v>66</v>
      </c>
      <c r="G55" s="4"/>
      <c r="H55" s="4"/>
      <c r="I55" s="4"/>
      <c r="J55" s="4"/>
      <c r="K55" s="82"/>
    </row>
    <row r="56" spans="2:11" x14ac:dyDescent="0.25">
      <c r="B56" t="str">
        <f>+B13</f>
        <v>Odpady nemovitosti s popelnicí</v>
      </c>
      <c r="D56" s="38">
        <f>SUM(D24,I24,D18)</f>
        <v>0</v>
      </c>
      <c r="F56" s="83" t="s">
        <v>67</v>
      </c>
      <c r="G56" s="4"/>
      <c r="H56" s="4"/>
      <c r="I56" s="4"/>
      <c r="J56" s="4"/>
      <c r="K56" s="82"/>
    </row>
    <row r="57" spans="2:11" x14ac:dyDescent="0.25">
      <c r="B57" t="str">
        <f>+B27</f>
        <v>Odpady rekreační objekty</v>
      </c>
      <c r="D57" s="38">
        <f>SUM(D32,I25,D19)</f>
        <v>0</v>
      </c>
      <c r="F57" s="81" t="s">
        <v>68</v>
      </c>
      <c r="G57" s="4"/>
      <c r="H57" s="4"/>
      <c r="I57" s="4"/>
      <c r="J57" s="4"/>
      <c r="K57" s="82"/>
    </row>
    <row r="58" spans="2:11" x14ac:dyDescent="0.25">
      <c r="B58" t="str">
        <f>+B35</f>
        <v>Poplatek bioodpad</v>
      </c>
      <c r="D58" s="38">
        <f>SUM(D42)</f>
        <v>0</v>
      </c>
      <c r="F58" s="81" t="s">
        <v>69</v>
      </c>
      <c r="G58" s="4"/>
      <c r="H58" s="4"/>
      <c r="I58" s="4"/>
      <c r="J58" s="4"/>
      <c r="K58" s="82"/>
    </row>
    <row r="59" spans="2:11" x14ac:dyDescent="0.25">
      <c r="B59" t="str">
        <f>+B45</f>
        <v>Poplatek hřbitov</v>
      </c>
      <c r="D59" s="38">
        <f>SUM(D52)</f>
        <v>0</v>
      </c>
      <c r="F59" s="81" t="s">
        <v>70</v>
      </c>
      <c r="G59" s="4"/>
      <c r="H59" s="4"/>
      <c r="I59" s="4"/>
      <c r="J59" s="4"/>
      <c r="K59" s="82"/>
    </row>
    <row r="60" spans="2:11" ht="4.5" customHeight="1" x14ac:dyDescent="0.25">
      <c r="D60" s="39"/>
      <c r="F60" s="81"/>
      <c r="G60" s="4"/>
      <c r="H60" s="4"/>
      <c r="I60" s="4"/>
      <c r="J60" s="4"/>
      <c r="K60" s="82"/>
    </row>
    <row r="61" spans="2:11" ht="15.75" thickBot="1" x14ac:dyDescent="0.3">
      <c r="B61" s="18" t="s">
        <v>38</v>
      </c>
      <c r="C61" s="45"/>
      <c r="D61" s="37">
        <f>SUM(D55:D60)</f>
        <v>0</v>
      </c>
      <c r="F61" s="84"/>
      <c r="G61" s="85"/>
      <c r="H61" s="85"/>
      <c r="I61" s="85"/>
      <c r="J61" s="85"/>
      <c r="K61" s="86"/>
    </row>
    <row r="62" spans="2:11" ht="15.75" thickTop="1" x14ac:dyDescent="0.25"/>
    <row r="63" spans="2:11" x14ac:dyDescent="0.25">
      <c r="B63" s="19" t="s">
        <v>40</v>
      </c>
      <c r="C63" s="46"/>
      <c r="D63" s="19" t="s">
        <v>39</v>
      </c>
      <c r="E63" s="19"/>
      <c r="F63" s="19"/>
    </row>
    <row r="64" spans="2:11" ht="81.75" customHeight="1" x14ac:dyDescent="0.25">
      <c r="B64" s="19" t="s">
        <v>8</v>
      </c>
      <c r="C64" s="46"/>
      <c r="D64" s="77" t="s">
        <v>43</v>
      </c>
      <c r="E64" s="77"/>
      <c r="F64" s="77"/>
      <c r="G64" s="77"/>
      <c r="H64" s="77"/>
      <c r="I64" s="77"/>
      <c r="J64" s="77"/>
      <c r="K64" s="77"/>
    </row>
    <row r="65" spans="2:11" ht="33.75" customHeight="1" x14ac:dyDescent="0.25">
      <c r="B65" s="19" t="s">
        <v>41</v>
      </c>
      <c r="C65" s="46"/>
      <c r="D65" s="77" t="s">
        <v>42</v>
      </c>
      <c r="E65" s="77"/>
      <c r="F65" s="77"/>
      <c r="G65" s="77"/>
      <c r="H65" s="77"/>
      <c r="I65" s="77"/>
      <c r="J65" s="77"/>
      <c r="K65" s="77"/>
    </row>
  </sheetData>
  <sheetProtection algorithmName="SHA-512" hashValue="lq+xI9IUFFb3aA67SbxsCJMlh7nG+CYFzyTCETFO3mr3JMTV2a+lHBc4Pm37pZ3Ws0lv5RnL8kHmldptN2ly/A==" saltValue="5o7uuosXvvEOoPICPHfQsw==" spinCount="100000" sheet="1" selectLockedCells="1" pivotTables="0"/>
  <protectedRanges>
    <protectedRange password="E8E2" sqref="C8 C18 C24 H24 C32 E42 E52 C50 C40 E10" name="Zamceno"/>
  </protectedRanges>
  <mergeCells count="2">
    <mergeCell ref="D64:K64"/>
    <mergeCell ref="D65:K65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7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3</xdr:col>
                    <xdr:colOff>9525</xdr:colOff>
                    <xdr:row>14</xdr:row>
                    <xdr:rowOff>0</xdr:rowOff>
                  </from>
                  <to>
                    <xdr:col>4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2</xdr:col>
                    <xdr:colOff>0</xdr:colOff>
                    <xdr:row>15</xdr:row>
                    <xdr:rowOff>85725</xdr:rowOff>
                  </from>
                  <to>
                    <xdr:col>5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locked="0" defaultSize="0" autoLine="0" autoPict="0">
                <anchor moveWithCells="1">
                  <from>
                    <xdr:col>3</xdr:col>
                    <xdr:colOff>0</xdr:colOff>
                    <xdr:row>20</xdr:row>
                    <xdr:rowOff>66675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locked="0" defaultSize="0" autoLine="0" autoPict="0">
                <anchor moveWithCells="1">
                  <from>
                    <xdr:col>2</xdr:col>
                    <xdr:colOff>0</xdr:colOff>
                    <xdr:row>21</xdr:row>
                    <xdr:rowOff>85725</xdr:rowOff>
                  </from>
                  <to>
                    <xdr:col>5</xdr:col>
                    <xdr:colOff>485775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Drop Down 8">
              <controlPr locked="0" defaultSize="0" autoLine="0" autoPict="0">
                <anchor moveWithCells="1">
                  <from>
                    <xdr:col>8</xdr:col>
                    <xdr:colOff>0</xdr:colOff>
                    <xdr:row>20</xdr:row>
                    <xdr:rowOff>66675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Drop Down 9">
              <controlPr locked="0" defaultSize="0" autoLine="0" autoPict="0">
                <anchor moveWithCells="1">
                  <from>
                    <xdr:col>8</xdr:col>
                    <xdr:colOff>0</xdr:colOff>
                    <xdr:row>21</xdr:row>
                    <xdr:rowOff>85725</xdr:rowOff>
                  </from>
                  <to>
                    <xdr:col>10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Drop Down 10">
              <controlPr locked="0" defaultSize="0" autoLine="0" autoPict="0">
                <anchor moveWithCells="1">
                  <from>
                    <xdr:col>2</xdr:col>
                    <xdr:colOff>1209675</xdr:colOff>
                    <xdr:row>4</xdr:row>
                    <xdr:rowOff>0</xdr:rowOff>
                  </from>
                  <to>
                    <xdr:col>4</xdr:col>
                    <xdr:colOff>419100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Drop Down 11">
              <controlPr locked="0" defaultSize="0" autoLine="0" autoPict="0">
                <anchor moveWithCells="1">
                  <from>
                    <xdr:col>2</xdr:col>
                    <xdr:colOff>1209675</xdr:colOff>
                    <xdr:row>5</xdr:row>
                    <xdr:rowOff>85725</xdr:rowOff>
                  </from>
                  <to>
                    <xdr:col>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Drop Down 12">
              <controlPr locked="0" defaultSize="0" autoLine="0" autoPict="0">
                <anchor moveWithCells="1">
                  <from>
                    <xdr:col>3</xdr:col>
                    <xdr:colOff>19050</xdr:colOff>
                    <xdr:row>36</xdr:row>
                    <xdr:rowOff>0</xdr:rowOff>
                  </from>
                  <to>
                    <xdr:col>5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Drop Down 13">
              <controlPr locked="0" defaultSize="0" autoLine="0" autoPict="0">
                <anchor moveWithCells="1">
                  <from>
                    <xdr:col>3</xdr:col>
                    <xdr:colOff>9525</xdr:colOff>
                    <xdr:row>37</xdr:row>
                    <xdr:rowOff>85725</xdr:rowOff>
                  </from>
                  <to>
                    <xdr:col>5</xdr:col>
                    <xdr:colOff>885825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Drop Down 14">
              <controlPr locked="0" defaultSize="0" autoLine="0" autoPict="0">
                <anchor moveWithCells="1">
                  <from>
                    <xdr:col>3</xdr:col>
                    <xdr:colOff>9525</xdr:colOff>
                    <xdr:row>28</xdr:row>
                    <xdr:rowOff>0</xdr:rowOff>
                  </from>
                  <to>
                    <xdr:col>5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Drop Down 15">
              <controlPr locked="0" defaultSize="0" autoLine="0" autoPict="0">
                <anchor moveWithCells="1">
                  <from>
                    <xdr:col>3</xdr:col>
                    <xdr:colOff>0</xdr:colOff>
                    <xdr:row>29</xdr:row>
                    <xdr:rowOff>85725</xdr:rowOff>
                  </from>
                  <to>
                    <xdr:col>5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Drop Down 21">
              <controlPr locked="0" defaultSize="0" autoLine="0" autoPict="0">
                <anchor moveWithCells="1">
                  <from>
                    <xdr:col>2</xdr:col>
                    <xdr:colOff>1181100</xdr:colOff>
                    <xdr:row>46</xdr:row>
                    <xdr:rowOff>180975</xdr:rowOff>
                  </from>
                  <to>
                    <xdr:col>4</xdr:col>
                    <xdr:colOff>1038225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F32"/>
  <sheetViews>
    <sheetView showGridLines="0" zoomScale="70" zoomScaleNormal="70" workbookViewId="0">
      <selection activeCell="F7" sqref="F7"/>
    </sheetView>
  </sheetViews>
  <sheetFormatPr defaultRowHeight="15" outlineLevelRow="1" outlineLevelCol="1" x14ac:dyDescent="0.25"/>
  <cols>
    <col min="1" max="1" width="2.5703125" customWidth="1"/>
    <col min="2" max="2" width="19.42578125" bestFit="1" customWidth="1"/>
    <col min="3" max="3" width="45" customWidth="1"/>
    <col min="4" max="4" width="3" hidden="1" customWidth="1" outlineLevel="1"/>
    <col min="5" max="5" width="19.5703125" customWidth="1" collapsed="1"/>
    <col min="6" max="6" width="19.5703125" customWidth="1"/>
  </cols>
  <sheetData>
    <row r="1" spans="2:6" ht="21" x14ac:dyDescent="0.35">
      <c r="B1" s="71" t="s">
        <v>50</v>
      </c>
      <c r="C1" s="30"/>
      <c r="D1" s="30"/>
      <c r="E1" s="30"/>
      <c r="F1" s="30"/>
    </row>
    <row r="2" spans="2:6" ht="35.25" customHeight="1" x14ac:dyDescent="0.25">
      <c r="B2" s="1" t="s">
        <v>20</v>
      </c>
      <c r="C2" s="10" t="s">
        <v>19</v>
      </c>
      <c r="D2" s="10">
        <v>0</v>
      </c>
      <c r="E2" s="11" t="s">
        <v>33</v>
      </c>
      <c r="F2" s="11" t="s">
        <v>59</v>
      </c>
    </row>
    <row r="3" spans="2:6" ht="32.25" customHeight="1" x14ac:dyDescent="0.25">
      <c r="B3" s="2"/>
      <c r="C3" s="2" t="s">
        <v>11</v>
      </c>
      <c r="D3" s="2">
        <v>1</v>
      </c>
      <c r="E3" s="9">
        <v>100</v>
      </c>
      <c r="F3" s="9">
        <v>50</v>
      </c>
    </row>
    <row r="4" spans="2:6" ht="6" customHeight="1" x14ac:dyDescent="0.25">
      <c r="B4" s="2"/>
      <c r="C4" s="2"/>
      <c r="D4" s="2"/>
      <c r="E4" s="5"/>
      <c r="F4" s="5"/>
    </row>
    <row r="5" spans="2:6" s="4" customFormat="1" ht="17.25" customHeight="1" x14ac:dyDescent="0.25">
      <c r="B5" s="3"/>
      <c r="C5" s="3"/>
      <c r="D5" s="3"/>
      <c r="E5" s="6"/>
      <c r="F5" s="6"/>
    </row>
    <row r="6" spans="2:6" ht="32.25" customHeight="1" x14ac:dyDescent="0.25">
      <c r="B6" s="1" t="s">
        <v>21</v>
      </c>
      <c r="C6" s="2" t="str">
        <f>+C3</f>
        <v>Pes</v>
      </c>
      <c r="D6" s="2">
        <v>1</v>
      </c>
      <c r="E6" s="9">
        <v>200</v>
      </c>
      <c r="F6" s="9">
        <v>100</v>
      </c>
    </row>
    <row r="7" spans="2:6" ht="6" customHeight="1" x14ac:dyDescent="0.25">
      <c r="B7" s="2"/>
      <c r="C7" s="2"/>
      <c r="D7" s="2"/>
      <c r="E7" s="5"/>
      <c r="F7" s="5"/>
    </row>
    <row r="8" spans="2:6" s="4" customFormat="1" ht="17.25" customHeight="1" x14ac:dyDescent="0.25">
      <c r="B8" s="3"/>
      <c r="C8" s="3"/>
      <c r="D8" s="6"/>
      <c r="E8" s="6"/>
      <c r="F8" s="6"/>
    </row>
    <row r="9" spans="2:6" x14ac:dyDescent="0.25">
      <c r="D9" s="6"/>
    </row>
    <row r="10" spans="2:6" x14ac:dyDescent="0.25">
      <c r="B10" t="s">
        <v>6</v>
      </c>
      <c r="C10" t="s">
        <v>9</v>
      </c>
    </row>
    <row r="11" spans="2:6" x14ac:dyDescent="0.25">
      <c r="D11" s="6"/>
    </row>
    <row r="12" spans="2:6" x14ac:dyDescent="0.25">
      <c r="D12" s="3"/>
    </row>
    <row r="15" spans="2:6" hidden="1" outlineLevel="1" x14ac:dyDescent="0.25"/>
    <row r="16" spans="2:6" hidden="1" outlineLevel="1" x14ac:dyDescent="0.25"/>
    <row r="17" spans="2:3" hidden="1" outlineLevel="1" x14ac:dyDescent="0.25"/>
    <row r="18" spans="2:3" hidden="1" outlineLevel="1" x14ac:dyDescent="0.25"/>
    <row r="19" spans="2:3" hidden="1" outlineLevel="1" x14ac:dyDescent="0.25"/>
    <row r="20" spans="2:3" hidden="1" outlineLevel="1" x14ac:dyDescent="0.25">
      <c r="B20" t="s">
        <v>24</v>
      </c>
    </row>
    <row r="21" spans="2:3" hidden="1" outlineLevel="1" x14ac:dyDescent="0.25">
      <c r="B21" s="14" t="s">
        <v>25</v>
      </c>
      <c r="C21" s="14" t="s">
        <v>25</v>
      </c>
    </row>
    <row r="22" spans="2:3" hidden="1" outlineLevel="1" x14ac:dyDescent="0.25">
      <c r="B22" s="12" t="str">
        <f>+E2</f>
        <v>Standardní</v>
      </c>
      <c r="C22" s="12" t="str">
        <f>+C3</f>
        <v>Pes</v>
      </c>
    </row>
    <row r="23" spans="2:3" hidden="1" outlineLevel="1" x14ac:dyDescent="0.25">
      <c r="B23" s="12" t="str">
        <f>+F2</f>
        <v>Držitel starší 65 let</v>
      </c>
      <c r="C23" s="12"/>
    </row>
    <row r="24" spans="2:3" hidden="1" outlineLevel="1" x14ac:dyDescent="0.25">
      <c r="B24" s="12"/>
      <c r="C24" s="12"/>
    </row>
    <row r="25" spans="2:3" hidden="1" outlineLevel="1" x14ac:dyDescent="0.25">
      <c r="B25" s="12"/>
      <c r="C25" s="12"/>
    </row>
    <row r="26" spans="2:3" hidden="1" outlineLevel="1" x14ac:dyDescent="0.25">
      <c r="B26" s="12"/>
      <c r="C26" s="12"/>
    </row>
    <row r="27" spans="2:3" hidden="1" outlineLevel="1" x14ac:dyDescent="0.25">
      <c r="B27" s="12"/>
      <c r="C27" s="12"/>
    </row>
    <row r="28" spans="2:3" hidden="1" outlineLevel="1" x14ac:dyDescent="0.25">
      <c r="B28" s="12"/>
      <c r="C28" s="12"/>
    </row>
    <row r="29" spans="2:3" hidden="1" outlineLevel="1" x14ac:dyDescent="0.25">
      <c r="B29" s="12"/>
      <c r="C29" s="12"/>
    </row>
    <row r="30" spans="2:3" hidden="1" outlineLevel="1" x14ac:dyDescent="0.25">
      <c r="B30" s="12"/>
      <c r="C30" s="12"/>
    </row>
    <row r="31" spans="2:3" hidden="1" outlineLevel="1" x14ac:dyDescent="0.25">
      <c r="B31" s="12"/>
      <c r="C31" s="12"/>
    </row>
    <row r="32" spans="2:3" collapsed="1" x14ac:dyDescent="0.25"/>
  </sheetData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G32"/>
  <sheetViews>
    <sheetView showGridLines="0" zoomScale="70" zoomScaleNormal="70" workbookViewId="0">
      <selection activeCell="G8" sqref="G8"/>
    </sheetView>
  </sheetViews>
  <sheetFormatPr defaultRowHeight="15" outlineLevelRow="1" outlineLevelCol="1" x14ac:dyDescent="0.25"/>
  <cols>
    <col min="1" max="1" width="2.5703125" customWidth="1"/>
    <col min="2" max="2" width="19.42578125" bestFit="1" customWidth="1"/>
    <col min="3" max="3" width="45" customWidth="1"/>
    <col min="4" max="4" width="3" hidden="1" customWidth="1" outlineLevel="1"/>
    <col min="5" max="5" width="19.5703125" customWidth="1" collapsed="1"/>
    <col min="6" max="7" width="19.5703125" customWidth="1"/>
  </cols>
  <sheetData>
    <row r="1" spans="2:7" ht="21" x14ac:dyDescent="0.35">
      <c r="B1" s="73" t="s">
        <v>54</v>
      </c>
      <c r="C1" s="24"/>
      <c r="D1" s="24"/>
      <c r="E1" s="24"/>
      <c r="F1" s="24"/>
      <c r="G1" s="24"/>
    </row>
    <row r="2" spans="2:7" ht="35.25" customHeight="1" x14ac:dyDescent="0.25">
      <c r="B2" s="1" t="s">
        <v>15</v>
      </c>
      <c r="C2" s="10" t="s">
        <v>14</v>
      </c>
      <c r="D2" s="10">
        <v>0</v>
      </c>
      <c r="E2" s="11" t="s">
        <v>0</v>
      </c>
      <c r="F2" s="11" t="s">
        <v>3</v>
      </c>
      <c r="G2" s="11" t="s">
        <v>4</v>
      </c>
    </row>
    <row r="3" spans="2:7" ht="32.25" customHeight="1" x14ac:dyDescent="0.25">
      <c r="B3" s="8"/>
      <c r="C3" s="2" t="s">
        <v>1</v>
      </c>
      <c r="D3" s="2">
        <v>1</v>
      </c>
      <c r="E3" s="9">
        <v>2620</v>
      </c>
      <c r="F3" s="9">
        <v>3820</v>
      </c>
      <c r="G3" s="9">
        <v>2320</v>
      </c>
    </row>
    <row r="4" spans="2:7" ht="32.25" customHeight="1" x14ac:dyDescent="0.25">
      <c r="B4" s="2"/>
      <c r="C4" s="2" t="s">
        <v>5</v>
      </c>
      <c r="D4" s="2">
        <v>2</v>
      </c>
      <c r="E4" s="9">
        <v>2320</v>
      </c>
      <c r="F4" s="9">
        <v>3360</v>
      </c>
      <c r="G4" s="9" t="s">
        <v>13</v>
      </c>
    </row>
    <row r="5" spans="2:7" ht="32.25" customHeight="1" x14ac:dyDescent="0.25">
      <c r="B5" s="2"/>
      <c r="C5" s="2" t="s">
        <v>2</v>
      </c>
      <c r="D5" s="2">
        <v>3</v>
      </c>
      <c r="E5" s="9">
        <v>1830</v>
      </c>
      <c r="F5" s="9">
        <v>2720</v>
      </c>
      <c r="G5" s="9" t="s">
        <v>13</v>
      </c>
    </row>
    <row r="6" spans="2:7" ht="6" customHeight="1" x14ac:dyDescent="0.25">
      <c r="B6" s="2"/>
      <c r="C6" s="2"/>
      <c r="D6" s="2"/>
      <c r="E6" s="5"/>
      <c r="F6" s="5"/>
      <c r="G6" s="5"/>
    </row>
    <row r="7" spans="2:7" s="4" customFormat="1" ht="17.25" customHeight="1" x14ac:dyDescent="0.25">
      <c r="B7" s="3"/>
      <c r="C7" s="3"/>
      <c r="D7" s="3"/>
      <c r="E7" s="6"/>
      <c r="F7" s="6"/>
      <c r="G7" s="6"/>
    </row>
    <row r="8" spans="2:7" ht="32.25" customHeight="1" x14ac:dyDescent="0.25">
      <c r="B8" s="1" t="s">
        <v>16</v>
      </c>
      <c r="C8" s="2" t="s">
        <v>1</v>
      </c>
      <c r="D8" s="2">
        <v>1</v>
      </c>
      <c r="E8" s="9">
        <v>2620</v>
      </c>
      <c r="F8" s="9">
        <v>3820</v>
      </c>
      <c r="G8" s="9" t="s">
        <v>13</v>
      </c>
    </row>
    <row r="9" spans="2:7" ht="32.25" customHeight="1" x14ac:dyDescent="0.25">
      <c r="B9" s="2"/>
      <c r="C9" s="2" t="s">
        <v>5</v>
      </c>
      <c r="D9" s="2">
        <v>2</v>
      </c>
      <c r="E9" s="9">
        <v>2320</v>
      </c>
      <c r="F9" s="9">
        <v>3360</v>
      </c>
      <c r="G9" s="9" t="s">
        <v>13</v>
      </c>
    </row>
    <row r="10" spans="2:7" ht="32.25" customHeight="1" x14ac:dyDescent="0.25">
      <c r="B10" s="2"/>
      <c r="C10" s="2" t="s">
        <v>2</v>
      </c>
      <c r="D10" s="2">
        <v>3</v>
      </c>
      <c r="E10" s="9">
        <v>1830</v>
      </c>
      <c r="F10" s="9">
        <v>2720</v>
      </c>
      <c r="G10" s="9" t="s">
        <v>13</v>
      </c>
    </row>
    <row r="11" spans="2:7" ht="6" customHeight="1" x14ac:dyDescent="0.25">
      <c r="B11" s="2"/>
      <c r="C11" s="2"/>
      <c r="D11" s="2"/>
      <c r="E11" s="5"/>
      <c r="F11" s="5"/>
      <c r="G11" s="5"/>
    </row>
    <row r="12" spans="2:7" s="4" customFormat="1" ht="17.25" customHeight="1" x14ac:dyDescent="0.25">
      <c r="B12" s="3"/>
      <c r="C12" s="3"/>
      <c r="D12" s="3"/>
      <c r="E12" s="6"/>
      <c r="F12" s="6"/>
      <c r="G12" s="6"/>
    </row>
    <row r="14" spans="2:7" x14ac:dyDescent="0.25">
      <c r="B14" t="s">
        <v>6</v>
      </c>
      <c r="D14" t="s">
        <v>7</v>
      </c>
    </row>
    <row r="16" spans="2:7" hidden="1" outlineLevel="1" x14ac:dyDescent="0.25"/>
    <row r="17" spans="2:3" hidden="1" outlineLevel="1" x14ac:dyDescent="0.25"/>
    <row r="18" spans="2:3" hidden="1" outlineLevel="1" x14ac:dyDescent="0.25"/>
    <row r="19" spans="2:3" hidden="1" outlineLevel="1" x14ac:dyDescent="0.25"/>
    <row r="20" spans="2:3" hidden="1" outlineLevel="1" x14ac:dyDescent="0.25">
      <c r="B20" t="s">
        <v>24</v>
      </c>
    </row>
    <row r="21" spans="2:3" hidden="1" outlineLevel="1" x14ac:dyDescent="0.25">
      <c r="B21" s="13" t="s">
        <v>25</v>
      </c>
      <c r="C21" s="13" t="s">
        <v>25</v>
      </c>
    </row>
    <row r="22" spans="2:3" hidden="1" outlineLevel="1" x14ac:dyDescent="0.25">
      <c r="B22" s="12" t="str">
        <f>+E2</f>
        <v>110 l/120 l</v>
      </c>
      <c r="C22" s="12" t="str">
        <f>+C3</f>
        <v>1x týdně</v>
      </c>
    </row>
    <row r="23" spans="2:3" hidden="1" outlineLevel="1" x14ac:dyDescent="0.25">
      <c r="B23" s="12" t="str">
        <f>+F2</f>
        <v>240 l</v>
      </c>
      <c r="C23" s="12" t="str">
        <f t="shared" ref="C23:C24" si="0">+C4</f>
        <v>Kombinovaný (1x týdně zima, 1x za 14 dnů léto)</v>
      </c>
    </row>
    <row r="24" spans="2:3" hidden="1" outlineLevel="1" x14ac:dyDescent="0.25">
      <c r="B24" s="12" t="str">
        <f>+G2</f>
        <v>Kontejner 1100 l</v>
      </c>
      <c r="C24" s="12" t="str">
        <f t="shared" si="0"/>
        <v>1x za 14 dnů</v>
      </c>
    </row>
    <row r="25" spans="2:3" hidden="1" outlineLevel="1" x14ac:dyDescent="0.25">
      <c r="B25" s="12"/>
      <c r="C25" s="12"/>
    </row>
    <row r="26" spans="2:3" hidden="1" outlineLevel="1" x14ac:dyDescent="0.25">
      <c r="B26" s="12"/>
      <c r="C26" s="12"/>
    </row>
    <row r="27" spans="2:3" hidden="1" outlineLevel="1" x14ac:dyDescent="0.25">
      <c r="B27" s="12"/>
      <c r="C27" s="12"/>
    </row>
    <row r="28" spans="2:3" hidden="1" outlineLevel="1" x14ac:dyDescent="0.25">
      <c r="B28" s="12"/>
      <c r="C28" s="12"/>
    </row>
    <row r="29" spans="2:3" hidden="1" outlineLevel="1" x14ac:dyDescent="0.25">
      <c r="B29" s="12"/>
      <c r="C29" s="12"/>
    </row>
    <row r="30" spans="2:3" hidden="1" outlineLevel="1" x14ac:dyDescent="0.25">
      <c r="B30" s="12"/>
      <c r="C30" s="12"/>
    </row>
    <row r="31" spans="2:3" hidden="1" outlineLevel="1" x14ac:dyDescent="0.25">
      <c r="B31" s="12"/>
      <c r="C31" s="12"/>
    </row>
    <row r="32" spans="2:3" collapsed="1" x14ac:dyDescent="0.25"/>
  </sheetData>
  <printOptions horizontalCentered="1"/>
  <pageMargins left="0.39370078740157483" right="0.39370078740157483" top="0.39370078740157483" bottom="0.39370078740157483" header="0.39370078740157483" footer="0.39370078740157483"/>
  <pageSetup paperSize="9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B1:F32"/>
  <sheetViews>
    <sheetView showGridLines="0" zoomScale="70" zoomScaleNormal="70" workbookViewId="0">
      <selection activeCell="C4" sqref="C4"/>
    </sheetView>
  </sheetViews>
  <sheetFormatPr defaultRowHeight="15" outlineLevelRow="1" outlineLevelCol="1" x14ac:dyDescent="0.25"/>
  <cols>
    <col min="1" max="1" width="2.5703125" customWidth="1"/>
    <col min="2" max="2" width="19.42578125" bestFit="1" customWidth="1"/>
    <col min="3" max="3" width="45" customWidth="1"/>
    <col min="4" max="4" width="3" hidden="1" customWidth="1" outlineLevel="1"/>
    <col min="5" max="5" width="19.5703125" customWidth="1" collapsed="1"/>
    <col min="6" max="6" width="19.5703125" customWidth="1"/>
  </cols>
  <sheetData>
    <row r="1" spans="2:6" ht="21" x14ac:dyDescent="0.35">
      <c r="B1" s="72" t="s">
        <v>55</v>
      </c>
      <c r="C1" s="21"/>
      <c r="D1" s="21"/>
      <c r="E1" s="21"/>
      <c r="F1" s="21"/>
    </row>
    <row r="2" spans="2:6" ht="35.25" customHeight="1" x14ac:dyDescent="0.25">
      <c r="B2" s="1" t="s">
        <v>17</v>
      </c>
      <c r="C2" s="10" t="s">
        <v>14</v>
      </c>
      <c r="D2" s="10">
        <v>0</v>
      </c>
      <c r="E2" s="11" t="s">
        <v>18</v>
      </c>
      <c r="F2" s="11"/>
    </row>
    <row r="3" spans="2:6" ht="32.25" customHeight="1" x14ac:dyDescent="0.25">
      <c r="B3" s="2"/>
      <c r="C3" s="2" t="s">
        <v>65</v>
      </c>
      <c r="D3" s="2">
        <v>1</v>
      </c>
      <c r="E3" s="9">
        <v>900</v>
      </c>
      <c r="F3" s="9"/>
    </row>
    <row r="4" spans="2:6" ht="6" customHeight="1" x14ac:dyDescent="0.25">
      <c r="B4" s="2"/>
      <c r="C4" s="2"/>
      <c r="D4" s="2"/>
      <c r="E4" s="5"/>
      <c r="F4" s="5"/>
    </row>
    <row r="5" spans="2:6" s="4" customFormat="1" ht="17.25" customHeight="1" x14ac:dyDescent="0.25">
      <c r="B5" s="3"/>
      <c r="C5" s="3"/>
      <c r="D5" s="3"/>
      <c r="E5" s="6"/>
      <c r="F5" s="6"/>
    </row>
    <row r="6" spans="2:6" ht="32.25" customHeight="1" x14ac:dyDescent="0.25">
      <c r="B6" s="3"/>
      <c r="C6" s="3"/>
      <c r="D6" s="3"/>
      <c r="E6" s="17"/>
      <c r="F6" s="17"/>
    </row>
    <row r="7" spans="2:6" ht="6" customHeight="1" x14ac:dyDescent="0.25">
      <c r="B7" s="3"/>
      <c r="C7" s="3"/>
      <c r="D7" s="3"/>
      <c r="E7" s="6"/>
      <c r="F7" s="6"/>
    </row>
    <row r="8" spans="2:6" s="4" customFormat="1" ht="17.25" customHeight="1" x14ac:dyDescent="0.25">
      <c r="B8" s="3"/>
      <c r="C8" s="3"/>
      <c r="D8" s="6"/>
      <c r="E8" s="6"/>
      <c r="F8" s="6"/>
    </row>
    <row r="9" spans="2:6" x14ac:dyDescent="0.25">
      <c r="D9" s="6"/>
    </row>
    <row r="10" spans="2:6" x14ac:dyDescent="0.25">
      <c r="B10" t="s">
        <v>6</v>
      </c>
      <c r="C10" t="s">
        <v>7</v>
      </c>
    </row>
    <row r="11" spans="2:6" x14ac:dyDescent="0.25">
      <c r="D11" s="6"/>
    </row>
    <row r="12" spans="2:6" x14ac:dyDescent="0.25">
      <c r="D12" s="3"/>
    </row>
    <row r="15" spans="2:6" hidden="1" outlineLevel="1" x14ac:dyDescent="0.25"/>
    <row r="16" spans="2:6" hidden="1" outlineLevel="1" x14ac:dyDescent="0.25"/>
    <row r="17" spans="2:3" hidden="1" outlineLevel="1" x14ac:dyDescent="0.25"/>
    <row r="18" spans="2:3" hidden="1" outlineLevel="1" x14ac:dyDescent="0.25"/>
    <row r="19" spans="2:3" hidden="1" outlineLevel="1" x14ac:dyDescent="0.25"/>
    <row r="20" spans="2:3" hidden="1" outlineLevel="1" x14ac:dyDescent="0.25">
      <c r="B20" t="s">
        <v>24</v>
      </c>
    </row>
    <row r="21" spans="2:3" hidden="1" outlineLevel="1" x14ac:dyDescent="0.25">
      <c r="B21" s="13" t="s">
        <v>25</v>
      </c>
      <c r="C21" s="13" t="s">
        <v>25</v>
      </c>
    </row>
    <row r="22" spans="2:3" hidden="1" outlineLevel="1" x14ac:dyDescent="0.25">
      <c r="B22" s="12" t="str">
        <f>+E2</f>
        <v>Bez popelnice - spol. kontejner</v>
      </c>
      <c r="C22" s="12" t="str">
        <f>+C3</f>
        <v>1100l, vývoz dle harmonogramu</v>
      </c>
    </row>
    <row r="23" spans="2:3" hidden="1" outlineLevel="1" x14ac:dyDescent="0.25">
      <c r="B23" s="12">
        <f>+F2</f>
        <v>0</v>
      </c>
      <c r="C23" s="12"/>
    </row>
    <row r="24" spans="2:3" hidden="1" outlineLevel="1" x14ac:dyDescent="0.25">
      <c r="B24" s="12"/>
      <c r="C24" s="12"/>
    </row>
    <row r="25" spans="2:3" hidden="1" outlineLevel="1" x14ac:dyDescent="0.25">
      <c r="B25" s="12"/>
      <c r="C25" s="12"/>
    </row>
    <row r="26" spans="2:3" hidden="1" outlineLevel="1" x14ac:dyDescent="0.25">
      <c r="B26" s="12"/>
      <c r="C26" s="12"/>
    </row>
    <row r="27" spans="2:3" hidden="1" outlineLevel="1" x14ac:dyDescent="0.25">
      <c r="B27" s="12"/>
      <c r="C27" s="12"/>
    </row>
    <row r="28" spans="2:3" hidden="1" outlineLevel="1" x14ac:dyDescent="0.25">
      <c r="B28" s="12"/>
      <c r="C28" s="12"/>
    </row>
    <row r="29" spans="2:3" hidden="1" outlineLevel="1" x14ac:dyDescent="0.25">
      <c r="B29" s="12"/>
      <c r="C29" s="12"/>
    </row>
    <row r="30" spans="2:3" hidden="1" outlineLevel="1" x14ac:dyDescent="0.25">
      <c r="B30" s="12"/>
      <c r="C30" s="12"/>
    </row>
    <row r="31" spans="2:3" hidden="1" outlineLevel="1" x14ac:dyDescent="0.25">
      <c r="B31" s="12"/>
      <c r="C31" s="12"/>
    </row>
    <row r="32" spans="2:3" collapsed="1" x14ac:dyDescent="0.25"/>
  </sheetData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A1:G32"/>
  <sheetViews>
    <sheetView showGridLines="0" zoomScale="70" zoomScaleNormal="70" workbookViewId="0">
      <selection activeCell="E8" sqref="E8"/>
    </sheetView>
  </sheetViews>
  <sheetFormatPr defaultRowHeight="15" outlineLevelRow="1" outlineLevelCol="1" x14ac:dyDescent="0.25"/>
  <cols>
    <col min="1" max="1" width="2.5703125" customWidth="1"/>
    <col min="2" max="2" width="19.42578125" bestFit="1" customWidth="1"/>
    <col min="3" max="3" width="45" customWidth="1"/>
    <col min="4" max="4" width="3" hidden="1" customWidth="1" outlineLevel="1"/>
    <col min="5" max="5" width="19.5703125" customWidth="1" collapsed="1"/>
    <col min="6" max="6" width="19.5703125" customWidth="1"/>
  </cols>
  <sheetData>
    <row r="1" spans="1:7" ht="21" x14ac:dyDescent="0.35">
      <c r="B1" s="74" t="s">
        <v>49</v>
      </c>
      <c r="C1" s="27"/>
      <c r="D1" s="27"/>
      <c r="E1" s="27"/>
      <c r="F1" s="27"/>
    </row>
    <row r="2" spans="1:7" ht="35.25" customHeight="1" x14ac:dyDescent="0.25">
      <c r="B2" s="1" t="s">
        <v>36</v>
      </c>
      <c r="C2" s="10" t="s">
        <v>53</v>
      </c>
      <c r="D2" s="10">
        <v>0</v>
      </c>
      <c r="E2" s="11" t="s">
        <v>71</v>
      </c>
      <c r="F2" s="11"/>
    </row>
    <row r="3" spans="1:7" ht="32.25" customHeight="1" x14ac:dyDescent="0.25">
      <c r="B3" s="2"/>
      <c r="C3" s="2" t="s">
        <v>56</v>
      </c>
      <c r="D3" s="2">
        <v>1</v>
      </c>
      <c r="E3" s="9">
        <v>900</v>
      </c>
      <c r="F3" s="9"/>
    </row>
    <row r="4" spans="1:7" ht="6" customHeight="1" x14ac:dyDescent="0.25">
      <c r="B4" s="2"/>
      <c r="C4" s="2"/>
      <c r="D4" s="2"/>
      <c r="E4" s="5"/>
      <c r="F4" s="5"/>
    </row>
    <row r="5" spans="1:7" s="4" customFormat="1" ht="17.25" customHeight="1" x14ac:dyDescent="0.25">
      <c r="B5" s="3"/>
      <c r="C5" s="3"/>
      <c r="D5" s="3"/>
      <c r="E5" s="6"/>
      <c r="F5" s="6"/>
    </row>
    <row r="6" spans="1:7" ht="32.25" customHeight="1" x14ac:dyDescent="0.25">
      <c r="A6" s="16"/>
      <c r="B6" s="3"/>
      <c r="C6" s="3"/>
      <c r="D6" s="3"/>
      <c r="E6" s="17"/>
      <c r="F6" s="17"/>
      <c r="G6" s="16"/>
    </row>
    <row r="7" spans="1:7" ht="6" customHeight="1" x14ac:dyDescent="0.25">
      <c r="A7" s="16"/>
      <c r="B7" s="3"/>
      <c r="C7" s="3"/>
      <c r="D7" s="3"/>
      <c r="E7" s="6"/>
      <c r="F7" s="6"/>
      <c r="G7" s="16"/>
    </row>
    <row r="8" spans="1:7" s="4" customFormat="1" ht="17.25" customHeight="1" x14ac:dyDescent="0.25">
      <c r="B8" s="3"/>
      <c r="C8" s="3"/>
      <c r="D8" s="6"/>
      <c r="E8" s="6"/>
      <c r="F8" s="6"/>
    </row>
    <row r="9" spans="1:7" x14ac:dyDescent="0.25">
      <c r="D9" s="6"/>
    </row>
    <row r="10" spans="1:7" x14ac:dyDescent="0.25">
      <c r="B10" t="s">
        <v>6</v>
      </c>
      <c r="C10" t="s">
        <v>7</v>
      </c>
    </row>
    <row r="11" spans="1:7" x14ac:dyDescent="0.25">
      <c r="D11" s="6"/>
    </row>
    <row r="12" spans="1:7" x14ac:dyDescent="0.25">
      <c r="D12" s="3"/>
    </row>
    <row r="15" spans="1:7" hidden="1" outlineLevel="1" x14ac:dyDescent="0.25"/>
    <row r="16" spans="1:7" hidden="1" outlineLevel="1" x14ac:dyDescent="0.25"/>
    <row r="17" spans="2:3" hidden="1" outlineLevel="1" x14ac:dyDescent="0.25"/>
    <row r="18" spans="2:3" hidden="1" outlineLevel="1" x14ac:dyDescent="0.25"/>
    <row r="19" spans="2:3" hidden="1" outlineLevel="1" x14ac:dyDescent="0.25"/>
    <row r="20" spans="2:3" hidden="1" outlineLevel="1" x14ac:dyDescent="0.25">
      <c r="B20" t="s">
        <v>24</v>
      </c>
    </row>
    <row r="21" spans="2:3" hidden="1" outlineLevel="1" x14ac:dyDescent="0.25">
      <c r="B21" s="14" t="s">
        <v>25</v>
      </c>
      <c r="C21" s="14" t="s">
        <v>25</v>
      </c>
    </row>
    <row r="22" spans="2:3" hidden="1" outlineLevel="1" x14ac:dyDescent="0.25">
      <c r="B22" s="12" t="str">
        <f>+E2</f>
        <v>Nádoba 240 l hnědá</v>
      </c>
      <c r="C22" s="12" t="str">
        <f>+C3</f>
        <v xml:space="preserve">1x týdně (03 – 11, dle harmonogramu, min. 36 svozů) </v>
      </c>
    </row>
    <row r="23" spans="2:3" hidden="1" outlineLevel="1" x14ac:dyDescent="0.25">
      <c r="B23" s="12"/>
      <c r="C23" s="12"/>
    </row>
    <row r="24" spans="2:3" hidden="1" outlineLevel="1" x14ac:dyDescent="0.25">
      <c r="B24" s="12"/>
      <c r="C24" s="12"/>
    </row>
    <row r="25" spans="2:3" hidden="1" outlineLevel="1" x14ac:dyDescent="0.25">
      <c r="B25" s="12"/>
      <c r="C25" s="12"/>
    </row>
    <row r="26" spans="2:3" hidden="1" outlineLevel="1" x14ac:dyDescent="0.25">
      <c r="B26" s="12"/>
      <c r="C26" s="12"/>
    </row>
    <row r="27" spans="2:3" hidden="1" outlineLevel="1" x14ac:dyDescent="0.25">
      <c r="B27" s="12"/>
      <c r="C27" s="12"/>
    </row>
    <row r="28" spans="2:3" hidden="1" outlineLevel="1" x14ac:dyDescent="0.25">
      <c r="B28" s="12"/>
      <c r="C28" s="12"/>
    </row>
    <row r="29" spans="2:3" hidden="1" outlineLevel="1" x14ac:dyDescent="0.25">
      <c r="B29" s="12"/>
      <c r="C29" s="12"/>
    </row>
    <row r="30" spans="2:3" hidden="1" outlineLevel="1" x14ac:dyDescent="0.25">
      <c r="B30" s="12"/>
      <c r="C30" s="12"/>
    </row>
    <row r="31" spans="2:3" hidden="1" outlineLevel="1" x14ac:dyDescent="0.25">
      <c r="B31" s="12"/>
      <c r="C31" s="12"/>
    </row>
    <row r="32" spans="2:3" collapsed="1" x14ac:dyDescent="0.25"/>
  </sheetData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B1:F30"/>
  <sheetViews>
    <sheetView showGridLines="0" zoomScale="70" zoomScaleNormal="70" workbookViewId="0">
      <selection activeCell="C3" sqref="C3"/>
    </sheetView>
  </sheetViews>
  <sheetFormatPr defaultRowHeight="15" outlineLevelRow="1" outlineLevelCol="1" x14ac:dyDescent="0.25"/>
  <cols>
    <col min="1" max="1" width="2.5703125" customWidth="1"/>
    <col min="2" max="2" width="19.42578125" bestFit="1" customWidth="1"/>
    <col min="3" max="3" width="45" customWidth="1"/>
    <col min="4" max="4" width="3" hidden="1" customWidth="1" outlineLevel="1"/>
    <col min="5" max="5" width="19.5703125" customWidth="1" collapsed="1"/>
    <col min="6" max="6" width="19.5703125" customWidth="1"/>
  </cols>
  <sheetData>
    <row r="1" spans="2:6" ht="21" x14ac:dyDescent="0.35">
      <c r="B1" s="75" t="s">
        <v>51</v>
      </c>
      <c r="C1" s="15"/>
      <c r="D1" s="15"/>
      <c r="E1" s="15"/>
      <c r="F1" s="15"/>
    </row>
    <row r="2" spans="2:6" ht="35.25" customHeight="1" x14ac:dyDescent="0.25">
      <c r="B2" s="1" t="s">
        <v>22</v>
      </c>
      <c r="C2" s="10" t="s">
        <v>23</v>
      </c>
      <c r="D2" s="10">
        <v>0</v>
      </c>
      <c r="E2" s="11" t="s">
        <v>10</v>
      </c>
      <c r="F2" s="11"/>
    </row>
    <row r="3" spans="2:6" ht="32.25" customHeight="1" x14ac:dyDescent="0.25">
      <c r="B3" s="2"/>
      <c r="C3" s="2" t="s">
        <v>45</v>
      </c>
      <c r="D3" s="2">
        <v>1</v>
      </c>
      <c r="E3" s="9">
        <f>20+54</f>
        <v>74</v>
      </c>
      <c r="F3" s="9"/>
    </row>
    <row r="4" spans="2:6" ht="32.25" customHeight="1" x14ac:dyDescent="0.25">
      <c r="B4" s="2"/>
      <c r="C4" s="2" t="s">
        <v>46</v>
      </c>
      <c r="D4" s="2">
        <v>2</v>
      </c>
      <c r="E4" s="9">
        <v>2100</v>
      </c>
      <c r="F4" s="9"/>
    </row>
    <row r="5" spans="2:6" ht="6" customHeight="1" x14ac:dyDescent="0.25">
      <c r="B5" s="2"/>
      <c r="C5" s="2"/>
      <c r="D5" s="2"/>
      <c r="E5" s="5"/>
      <c r="F5" s="5"/>
    </row>
    <row r="6" spans="2:6" s="4" customFormat="1" ht="17.25" customHeight="1" x14ac:dyDescent="0.25">
      <c r="B6" s="3"/>
      <c r="C6" s="3"/>
      <c r="D6" s="3"/>
      <c r="E6" s="6"/>
      <c r="F6" s="6"/>
    </row>
    <row r="7" spans="2:6" x14ac:dyDescent="0.25">
      <c r="D7" s="6"/>
    </row>
    <row r="8" spans="2:6" x14ac:dyDescent="0.25">
      <c r="B8" t="s">
        <v>6</v>
      </c>
      <c r="C8" t="s">
        <v>52</v>
      </c>
    </row>
    <row r="9" spans="2:6" x14ac:dyDescent="0.25">
      <c r="D9" s="6"/>
    </row>
    <row r="10" spans="2:6" x14ac:dyDescent="0.25">
      <c r="D10" s="3"/>
    </row>
    <row r="12" spans="2:6" hidden="1" outlineLevel="1" x14ac:dyDescent="0.25"/>
    <row r="13" spans="2:6" hidden="1" outlineLevel="1" x14ac:dyDescent="0.25"/>
    <row r="14" spans="2:6" hidden="1" outlineLevel="1" x14ac:dyDescent="0.25"/>
    <row r="15" spans="2:6" hidden="1" outlineLevel="1" x14ac:dyDescent="0.25"/>
    <row r="16" spans="2:6" hidden="1" outlineLevel="1" x14ac:dyDescent="0.25"/>
    <row r="17" spans="2:3" hidden="1" outlineLevel="1" x14ac:dyDescent="0.25"/>
    <row r="18" spans="2:3" hidden="1" outlineLevel="1" x14ac:dyDescent="0.25">
      <c r="B18" t="s">
        <v>24</v>
      </c>
    </row>
    <row r="19" spans="2:3" hidden="1" outlineLevel="1" x14ac:dyDescent="0.25">
      <c r="B19" s="14" t="s">
        <v>25</v>
      </c>
      <c r="C19" s="14" t="s">
        <v>25</v>
      </c>
    </row>
    <row r="20" spans="2:3" hidden="1" outlineLevel="1" x14ac:dyDescent="0.25">
      <c r="B20" s="12" t="str">
        <f>+E2</f>
        <v>Občan</v>
      </c>
      <c r="C20" s="12" t="str">
        <f>+C3</f>
        <v>Hrob / rok (nájemné + služby)  m2/rok</v>
      </c>
    </row>
    <row r="21" spans="2:3" hidden="1" outlineLevel="1" x14ac:dyDescent="0.25">
      <c r="B21" s="12">
        <f>+F2</f>
        <v>0</v>
      </c>
      <c r="C21" s="12" t="str">
        <f>+C4</f>
        <v>Kolumbární schránka na 10 let</v>
      </c>
    </row>
    <row r="22" spans="2:3" hidden="1" outlineLevel="1" x14ac:dyDescent="0.25">
      <c r="B22" s="12"/>
      <c r="C22" s="12"/>
    </row>
    <row r="23" spans="2:3" hidden="1" outlineLevel="1" x14ac:dyDescent="0.25">
      <c r="B23" s="12"/>
      <c r="C23" s="12"/>
    </row>
    <row r="24" spans="2:3" hidden="1" outlineLevel="1" x14ac:dyDescent="0.25">
      <c r="B24" s="12"/>
      <c r="C24" s="12"/>
    </row>
    <row r="25" spans="2:3" hidden="1" outlineLevel="1" x14ac:dyDescent="0.25">
      <c r="B25" s="12"/>
      <c r="C25" s="12"/>
    </row>
    <row r="26" spans="2:3" hidden="1" outlineLevel="1" x14ac:dyDescent="0.25">
      <c r="B26" s="12"/>
      <c r="C26" s="12"/>
    </row>
    <row r="27" spans="2:3" hidden="1" outlineLevel="1" x14ac:dyDescent="0.25">
      <c r="B27" s="12"/>
      <c r="C27" s="12"/>
    </row>
    <row r="28" spans="2:3" hidden="1" outlineLevel="1" x14ac:dyDescent="0.25">
      <c r="B28" s="12"/>
      <c r="C28" s="12"/>
    </row>
    <row r="29" spans="2:3" hidden="1" outlineLevel="1" x14ac:dyDescent="0.25">
      <c r="B29" s="12"/>
      <c r="C29" s="12"/>
    </row>
    <row r="30" spans="2:3" collapsed="1" x14ac:dyDescent="0.25"/>
  </sheetData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Výpočet</vt:lpstr>
      <vt:lpstr>Zvíře</vt:lpstr>
      <vt:lpstr>Odpad nemovitosti</vt:lpstr>
      <vt:lpstr>Odpad rekrea</vt:lpstr>
      <vt:lpstr>Bioodpad</vt:lpstr>
      <vt:lpstr>Hřbitov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Machacek</dc:creator>
  <cp:lastModifiedBy>Jiri Machacek</cp:lastModifiedBy>
  <cp:lastPrinted>2016-02-02T17:53:03Z</cp:lastPrinted>
  <dcterms:created xsi:type="dcterms:W3CDTF">2016-02-02T08:33:50Z</dcterms:created>
  <dcterms:modified xsi:type="dcterms:W3CDTF">2019-12-14T13:12:04Z</dcterms:modified>
</cp:coreProperties>
</file>